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showInkAnnotation="0" defaultThemeVersion="124226"/>
  <bookViews>
    <workbookView xWindow="120" yWindow="225" windowWidth="24915" windowHeight="11445" tabRatio="723" activeTab="6"/>
  </bookViews>
  <sheets>
    <sheet name="1A-Bilant" sheetId="1" r:id="rId1"/>
    <sheet name="1B-ContPP" sheetId="2" r:id="rId2"/>
    <sheet name="1C-Analiza_fin_extinsa" sheetId="3" r:id="rId3"/>
    <sheet name="1D-Analiza_fin_indicatori" sheetId="5" r:id="rId4"/>
    <sheet name="1E-Intreprindere_in_dificultate" sheetId="22" r:id="rId5"/>
    <sheet name="2A-Buget_cerere" sheetId="15" r:id="rId6"/>
    <sheet name="2B-Investitie" sheetId="10" r:id="rId7"/>
  </sheets>
  <calcPr calcId="144525"/>
</workbook>
</file>

<file path=xl/calcChain.xml><?xml version="1.0" encoding="utf-8"?>
<calcChain xmlns="http://schemas.openxmlformats.org/spreadsheetml/2006/main">
  <c r="D57" i="15" l="1"/>
  <c r="D55" i="15"/>
  <c r="F43" i="10"/>
  <c r="G43" i="10"/>
  <c r="F42" i="10"/>
  <c r="G42" i="10"/>
  <c r="E42" i="10"/>
  <c r="G41" i="15"/>
  <c r="F41" i="15"/>
  <c r="H41" i="15" s="1"/>
  <c r="H38" i="15"/>
  <c r="H39" i="15"/>
  <c r="H40" i="15"/>
  <c r="H37" i="15"/>
  <c r="E38" i="15"/>
  <c r="I38" i="15" s="1"/>
  <c r="E39" i="15"/>
  <c r="I39" i="15" s="1"/>
  <c r="E40" i="15"/>
  <c r="I40" i="15" s="1"/>
  <c r="E37" i="15"/>
  <c r="I37" i="15" s="1"/>
  <c r="D41" i="15"/>
  <c r="C41" i="15"/>
  <c r="E41" i="15" s="1"/>
  <c r="C40" i="10" l="1"/>
  <c r="D40" i="10" s="1"/>
  <c r="B38" i="10"/>
  <c r="B39" i="10"/>
  <c r="B40" i="10"/>
  <c r="B41" i="10"/>
  <c r="A39" i="10"/>
  <c r="A40" i="10"/>
  <c r="A41" i="10"/>
  <c r="C64" i="2" l="1"/>
  <c r="E64" i="2"/>
  <c r="F64" i="2"/>
  <c r="G64" i="2"/>
  <c r="H64" i="2"/>
  <c r="I64" i="2"/>
  <c r="J64" i="2"/>
  <c r="K64" i="2"/>
  <c r="L64" i="2"/>
  <c r="M64" i="2"/>
  <c r="N64" i="2"/>
  <c r="O64" i="2"/>
  <c r="E63" i="2"/>
  <c r="F63" i="2"/>
  <c r="G63" i="2"/>
  <c r="H63" i="2"/>
  <c r="I63" i="2"/>
  <c r="J63" i="2"/>
  <c r="K63" i="2"/>
  <c r="L63" i="2"/>
  <c r="M63" i="2"/>
  <c r="N63" i="2"/>
  <c r="O63" i="2"/>
  <c r="C63" i="2"/>
  <c r="C62" i="2"/>
  <c r="C20" i="3" l="1"/>
  <c r="D20" i="3"/>
  <c r="E20" i="3"/>
  <c r="F20" i="3"/>
  <c r="G20" i="3"/>
  <c r="H20" i="3"/>
  <c r="I20" i="3"/>
  <c r="J20" i="3"/>
  <c r="K20" i="3"/>
  <c r="L20" i="3"/>
  <c r="M20" i="3"/>
  <c r="N20" i="3"/>
  <c r="B20" i="3"/>
  <c r="D6" i="2"/>
  <c r="D18" i="2" s="1"/>
  <c r="E6" i="2"/>
  <c r="E18" i="2" s="1"/>
  <c r="F6" i="2"/>
  <c r="F18" i="2" s="1"/>
  <c r="G6" i="2"/>
  <c r="G18" i="2" s="1"/>
  <c r="H6" i="2"/>
  <c r="H18" i="2" s="1"/>
  <c r="I6" i="2"/>
  <c r="I18" i="2" s="1"/>
  <c r="J6" i="2"/>
  <c r="J18" i="2" s="1"/>
  <c r="K6" i="2"/>
  <c r="K18" i="2" s="1"/>
  <c r="L6" i="2"/>
  <c r="L18" i="2" s="1"/>
  <c r="M6" i="2"/>
  <c r="M18" i="2" s="1"/>
  <c r="N6" i="2"/>
  <c r="N18" i="2" s="1"/>
  <c r="O6" i="2"/>
  <c r="O18" i="2" s="1"/>
  <c r="C6" i="2"/>
  <c r="C18" i="2" s="1"/>
  <c r="C99" i="1"/>
  <c r="D99" i="1"/>
  <c r="E99" i="1"/>
  <c r="F99" i="1"/>
  <c r="G99" i="1"/>
  <c r="H99" i="1"/>
  <c r="I99" i="1"/>
  <c r="J99" i="1"/>
  <c r="K99" i="1"/>
  <c r="L99" i="1"/>
  <c r="M99" i="1"/>
  <c r="N99" i="1"/>
  <c r="B99" i="1"/>
  <c r="F18" i="22" l="1"/>
  <c r="A36" i="10" l="1"/>
  <c r="A37" i="10"/>
  <c r="A38" i="10"/>
  <c r="E6" i="15" l="1"/>
  <c r="G30" i="10" l="1"/>
  <c r="F30" i="10"/>
  <c r="E30" i="10"/>
  <c r="F29" i="15"/>
  <c r="D29" i="15"/>
  <c r="C29" i="15"/>
  <c r="E29" i="15" s="1"/>
  <c r="E36" i="10" l="1"/>
  <c r="H43" i="15"/>
  <c r="E43" i="15"/>
  <c r="D43" i="2"/>
  <c r="E43" i="2"/>
  <c r="F43" i="2"/>
  <c r="G43" i="2"/>
  <c r="H43" i="2"/>
  <c r="I43" i="2"/>
  <c r="J43" i="2"/>
  <c r="K43" i="2"/>
  <c r="L43" i="2"/>
  <c r="M43" i="2"/>
  <c r="N43" i="2"/>
  <c r="O43" i="2"/>
  <c r="C43" i="2"/>
  <c r="B26" i="1"/>
  <c r="B28" i="1" s="1"/>
  <c r="I43" i="15" l="1"/>
  <c r="C39" i="10"/>
  <c r="D39" i="10" s="1"/>
  <c r="C38" i="10"/>
  <c r="C41" i="10"/>
  <c r="D41" i="10" s="1"/>
  <c r="D38" i="10" l="1"/>
  <c r="C42" i="10"/>
  <c r="D42" i="10" s="1"/>
  <c r="I41" i="15"/>
  <c r="F16" i="22"/>
  <c r="F15" i="22"/>
  <c r="E49" i="10" l="1"/>
  <c r="C46" i="3" l="1"/>
  <c r="D46" i="3"/>
  <c r="E46" i="3"/>
  <c r="F46" i="3"/>
  <c r="G46" i="3"/>
  <c r="H46" i="3"/>
  <c r="I46" i="3"/>
  <c r="J46" i="3"/>
  <c r="K46" i="3"/>
  <c r="L46" i="3"/>
  <c r="M46" i="3"/>
  <c r="N46" i="3"/>
  <c r="D39" i="2"/>
  <c r="D44" i="2" s="1"/>
  <c r="E39" i="2"/>
  <c r="E44" i="2" s="1"/>
  <c r="F39" i="2"/>
  <c r="F44" i="2" s="1"/>
  <c r="G39" i="2"/>
  <c r="G44" i="2" s="1"/>
  <c r="H39" i="2"/>
  <c r="H44" i="2" s="1"/>
  <c r="I39" i="2"/>
  <c r="I44" i="2" s="1"/>
  <c r="J39" i="2"/>
  <c r="J44" i="2" s="1"/>
  <c r="K39" i="2"/>
  <c r="K44" i="2" s="1"/>
  <c r="L39" i="2"/>
  <c r="L44" i="2" s="1"/>
  <c r="M39" i="2"/>
  <c r="M44" i="2" s="1"/>
  <c r="N39" i="2"/>
  <c r="N44" i="2" s="1"/>
  <c r="O39" i="2"/>
  <c r="O44" i="2" s="1"/>
  <c r="C39" i="2"/>
  <c r="C44" i="2" s="1"/>
  <c r="C24" i="2"/>
  <c r="C31" i="2" s="1"/>
  <c r="C56" i="2" s="1"/>
  <c r="D24" i="2"/>
  <c r="E24" i="2"/>
  <c r="F24" i="2"/>
  <c r="F31" i="2" s="1"/>
  <c r="F56" i="2" s="1"/>
  <c r="G24" i="2"/>
  <c r="G31" i="2" s="1"/>
  <c r="H24" i="2"/>
  <c r="H31" i="2" s="1"/>
  <c r="I24" i="2"/>
  <c r="I31" i="2" s="1"/>
  <c r="J24" i="2"/>
  <c r="J31" i="2" s="1"/>
  <c r="J56" i="2" s="1"/>
  <c r="K24" i="2"/>
  <c r="K31" i="2" s="1"/>
  <c r="L24" i="2"/>
  <c r="L31" i="2" s="1"/>
  <c r="M24" i="2"/>
  <c r="M31" i="2" s="1"/>
  <c r="N24" i="2"/>
  <c r="N31" i="2" s="1"/>
  <c r="N56" i="2" s="1"/>
  <c r="O24" i="2"/>
  <c r="O31" i="2" s="1"/>
  <c r="C64" i="1"/>
  <c r="D64" i="1"/>
  <c r="E64" i="1"/>
  <c r="F64" i="1"/>
  <c r="G64" i="1"/>
  <c r="H64" i="1"/>
  <c r="I64" i="1"/>
  <c r="J64" i="1"/>
  <c r="K64" i="1"/>
  <c r="L64" i="1"/>
  <c r="M64" i="1"/>
  <c r="N64" i="1"/>
  <c r="B64" i="1"/>
  <c r="E52" i="1"/>
  <c r="F52" i="1"/>
  <c r="G52" i="1"/>
  <c r="H52" i="1"/>
  <c r="I52" i="1"/>
  <c r="J52" i="1"/>
  <c r="K52" i="1"/>
  <c r="L52" i="1"/>
  <c r="M52" i="1"/>
  <c r="N52" i="1"/>
  <c r="B52" i="1"/>
  <c r="C40" i="1"/>
  <c r="D40" i="1"/>
  <c r="E40" i="1"/>
  <c r="F40" i="1"/>
  <c r="G40" i="1"/>
  <c r="H40" i="1"/>
  <c r="I40" i="1"/>
  <c r="J40" i="1"/>
  <c r="K40" i="1"/>
  <c r="L40" i="1"/>
  <c r="M40" i="1"/>
  <c r="N40" i="1"/>
  <c r="B40" i="1"/>
  <c r="C35" i="1"/>
  <c r="D35" i="1"/>
  <c r="E35" i="1"/>
  <c r="E39" i="1" s="1"/>
  <c r="F35" i="1"/>
  <c r="F39" i="1" s="1"/>
  <c r="G35" i="1"/>
  <c r="G39" i="1" s="1"/>
  <c r="H35" i="1"/>
  <c r="H39" i="1" s="1"/>
  <c r="I35" i="1"/>
  <c r="I39" i="1" s="1"/>
  <c r="J35" i="1"/>
  <c r="J39" i="1" s="1"/>
  <c r="K35" i="1"/>
  <c r="K39" i="1" s="1"/>
  <c r="L35" i="1"/>
  <c r="L39" i="1" s="1"/>
  <c r="M35" i="1"/>
  <c r="M39" i="1" s="1"/>
  <c r="N35" i="1"/>
  <c r="N39" i="1" s="1"/>
  <c r="B35" i="1"/>
  <c r="B39" i="1" s="1"/>
  <c r="C26" i="1"/>
  <c r="D26" i="1"/>
  <c r="E26" i="1"/>
  <c r="F26" i="1"/>
  <c r="G26" i="1"/>
  <c r="H26" i="1"/>
  <c r="I26" i="1"/>
  <c r="J26" i="1"/>
  <c r="K26" i="1"/>
  <c r="L26" i="1"/>
  <c r="M26" i="1"/>
  <c r="N26" i="1"/>
  <c r="J55" i="2" l="1"/>
  <c r="J57" i="2" s="1"/>
  <c r="J62" i="2" s="1"/>
  <c r="AK46" i="3"/>
  <c r="AR46" i="3"/>
  <c r="AJ46" i="3"/>
  <c r="AL46" i="3"/>
  <c r="AS46" i="3"/>
  <c r="AQ46" i="3"/>
  <c r="AI46" i="3"/>
  <c r="AO46" i="3"/>
  <c r="AN46" i="3"/>
  <c r="AM46" i="3"/>
  <c r="AP46" i="3"/>
  <c r="B53" i="1"/>
  <c r="B54" i="1" s="1"/>
  <c r="N55" i="2"/>
  <c r="N57" i="2" s="1"/>
  <c r="N62" i="2" s="1"/>
  <c r="F55" i="2"/>
  <c r="F57" i="2" s="1"/>
  <c r="F62" i="2" s="1"/>
  <c r="K55" i="2"/>
  <c r="G55" i="2"/>
  <c r="O55" i="2"/>
  <c r="M55" i="2"/>
  <c r="I55" i="2"/>
  <c r="D55" i="2"/>
  <c r="L55" i="2"/>
  <c r="H55" i="2"/>
  <c r="M32" i="2"/>
  <c r="M56" i="2"/>
  <c r="I32" i="2"/>
  <c r="I56" i="2"/>
  <c r="K32" i="2"/>
  <c r="K56" i="2"/>
  <c r="L32" i="2"/>
  <c r="L56" i="2"/>
  <c r="H32" i="2"/>
  <c r="H56" i="2"/>
  <c r="G32" i="2"/>
  <c r="G56" i="2"/>
  <c r="C55" i="2"/>
  <c r="C57" i="2" s="1"/>
  <c r="C32" i="2"/>
  <c r="C47" i="2" s="1"/>
  <c r="O32" i="2"/>
  <c r="O56" i="2"/>
  <c r="N32" i="2"/>
  <c r="J32" i="2"/>
  <c r="F32" i="2"/>
  <c r="E31" i="3" s="1"/>
  <c r="O57" i="2" l="1"/>
  <c r="O62" i="2" s="1"/>
  <c r="L57" i="2"/>
  <c r="L62" i="2" s="1"/>
  <c r="K57" i="2"/>
  <c r="K62" i="2" s="1"/>
  <c r="G57" i="2"/>
  <c r="G62" i="2" s="1"/>
  <c r="M57" i="2"/>
  <c r="M62" i="2" s="1"/>
  <c r="H57" i="2"/>
  <c r="H62" i="2" s="1"/>
  <c r="I57" i="2"/>
  <c r="I62" i="2" s="1"/>
  <c r="B46" i="3"/>
  <c r="A46" i="3"/>
  <c r="AG46" i="3" s="1"/>
  <c r="AH46" i="3" l="1"/>
  <c r="P46" i="3"/>
  <c r="E55" i="2" l="1"/>
  <c r="C52" i="1"/>
  <c r="D52" i="1"/>
  <c r="B85" i="1"/>
  <c r="G46" i="2"/>
  <c r="K46" i="2"/>
  <c r="O46" i="2"/>
  <c r="C39" i="1" l="1"/>
  <c r="D39" i="1"/>
  <c r="E31" i="2"/>
  <c r="D31" i="2"/>
  <c r="N45" i="2"/>
  <c r="J45" i="2"/>
  <c r="F45" i="2"/>
  <c r="M45" i="2"/>
  <c r="I45" i="2"/>
  <c r="O45" i="2"/>
  <c r="K45" i="2"/>
  <c r="C46" i="2"/>
  <c r="L46" i="2"/>
  <c r="H46" i="2"/>
  <c r="G45" i="2"/>
  <c r="E45" i="2"/>
  <c r="O34" i="2"/>
  <c r="K34" i="2"/>
  <c r="G34" i="2"/>
  <c r="O33" i="2"/>
  <c r="L34" i="2"/>
  <c r="G33" i="2"/>
  <c r="H34" i="2"/>
  <c r="D46" i="2"/>
  <c r="M34" i="2"/>
  <c r="N46" i="2"/>
  <c r="J46" i="2"/>
  <c r="F46" i="2"/>
  <c r="C48" i="2"/>
  <c r="L33" i="2"/>
  <c r="H33" i="2"/>
  <c r="C45" i="2"/>
  <c r="L45" i="2"/>
  <c r="H45" i="2"/>
  <c r="D45" i="2"/>
  <c r="M46" i="2"/>
  <c r="I46" i="2"/>
  <c r="E46" i="2"/>
  <c r="I34" i="2"/>
  <c r="N33" i="2"/>
  <c r="J33" i="2"/>
  <c r="F33" i="2"/>
  <c r="K33" i="2"/>
  <c r="M33" i="2"/>
  <c r="I33" i="2"/>
  <c r="N34" i="2"/>
  <c r="J34" i="2"/>
  <c r="F34" i="2"/>
  <c r="D32" i="2" l="1"/>
  <c r="D49" i="2" s="1"/>
  <c r="D56" i="2"/>
  <c r="D57" i="2" s="1"/>
  <c r="D62" i="2" s="1"/>
  <c r="E32" i="2"/>
  <c r="E49" i="2" s="1"/>
  <c r="E56" i="2"/>
  <c r="E57" i="2" s="1"/>
  <c r="E62" i="2" s="1"/>
  <c r="K47" i="2"/>
  <c r="D34" i="2"/>
  <c r="H47" i="2"/>
  <c r="O58" i="2"/>
  <c r="L49" i="2"/>
  <c r="G47" i="2"/>
  <c r="G59" i="2"/>
  <c r="H49" i="2"/>
  <c r="O47" i="2"/>
  <c r="K59" i="2"/>
  <c r="O59" i="2"/>
  <c r="G58" i="2"/>
  <c r="L47" i="2"/>
  <c r="L48" i="2"/>
  <c r="H48" i="2"/>
  <c r="E34" i="2"/>
  <c r="G49" i="2"/>
  <c r="G48" i="2"/>
  <c r="O49" i="2"/>
  <c r="O48" i="2"/>
  <c r="K58" i="2"/>
  <c r="D33" i="2"/>
  <c r="E33" i="2"/>
  <c r="K49" i="2"/>
  <c r="K48" i="2"/>
  <c r="N49" i="2"/>
  <c r="N47" i="2"/>
  <c r="N48" i="2"/>
  <c r="D48" i="2"/>
  <c r="F58" i="2"/>
  <c r="F59" i="2"/>
  <c r="I47" i="2"/>
  <c r="I48" i="2"/>
  <c r="I49" i="2"/>
  <c r="H59" i="2"/>
  <c r="H58" i="2"/>
  <c r="J58" i="2"/>
  <c r="J59" i="2"/>
  <c r="M47" i="2"/>
  <c r="M48" i="2"/>
  <c r="M49" i="2"/>
  <c r="F49" i="2"/>
  <c r="F47" i="2"/>
  <c r="F48" i="2"/>
  <c r="L59" i="2"/>
  <c r="L58" i="2"/>
  <c r="I59" i="2"/>
  <c r="I58" i="2"/>
  <c r="N58" i="2"/>
  <c r="N59" i="2"/>
  <c r="J49" i="2"/>
  <c r="J47" i="2"/>
  <c r="J48" i="2"/>
  <c r="M59" i="2"/>
  <c r="M58" i="2"/>
  <c r="D64" i="2" l="1"/>
  <c r="D63" i="2"/>
  <c r="E58" i="2"/>
  <c r="D58" i="2"/>
  <c r="D47" i="2"/>
  <c r="E59" i="2"/>
  <c r="D59" i="2"/>
  <c r="E47" i="2"/>
  <c r="E48" i="2"/>
  <c r="C47" i="3" l="1"/>
  <c r="C45" i="3" l="1"/>
  <c r="D45" i="3"/>
  <c r="E45" i="3"/>
  <c r="F45" i="3"/>
  <c r="G45" i="3"/>
  <c r="H45" i="3"/>
  <c r="I45" i="3"/>
  <c r="J45" i="3"/>
  <c r="K45" i="3"/>
  <c r="L45" i="3"/>
  <c r="M45" i="3"/>
  <c r="N45" i="3"/>
  <c r="C40" i="3"/>
  <c r="D40" i="3"/>
  <c r="E40" i="3"/>
  <c r="F40" i="3"/>
  <c r="G40" i="3"/>
  <c r="H40" i="3"/>
  <c r="I40" i="3"/>
  <c r="J40" i="3"/>
  <c r="K40" i="3"/>
  <c r="L40" i="3"/>
  <c r="M40" i="3"/>
  <c r="N40" i="3"/>
  <c r="C39" i="3"/>
  <c r="D39" i="3"/>
  <c r="E39" i="3"/>
  <c r="F39" i="3"/>
  <c r="G39" i="3"/>
  <c r="H39" i="3"/>
  <c r="I39" i="3"/>
  <c r="J39" i="3"/>
  <c r="K39" i="3"/>
  <c r="L39" i="3"/>
  <c r="M39" i="3"/>
  <c r="N39" i="3"/>
  <c r="C36" i="3"/>
  <c r="D36" i="3"/>
  <c r="E36" i="3"/>
  <c r="F36" i="3"/>
  <c r="G36" i="3"/>
  <c r="H36" i="3"/>
  <c r="I36" i="3"/>
  <c r="J36" i="3"/>
  <c r="K36" i="3"/>
  <c r="L36" i="3"/>
  <c r="M36" i="3"/>
  <c r="N36" i="3"/>
  <c r="C35" i="3"/>
  <c r="D35" i="3"/>
  <c r="E35" i="3"/>
  <c r="F35" i="3"/>
  <c r="G35" i="3"/>
  <c r="H35" i="3"/>
  <c r="I35" i="3"/>
  <c r="J35" i="3"/>
  <c r="K35" i="3"/>
  <c r="L35" i="3"/>
  <c r="M35" i="3"/>
  <c r="N35" i="3"/>
  <c r="C34" i="3"/>
  <c r="D34" i="3"/>
  <c r="E34" i="3"/>
  <c r="F34" i="3"/>
  <c r="G34" i="3"/>
  <c r="H34" i="3"/>
  <c r="I34" i="3"/>
  <c r="J34" i="3"/>
  <c r="K34" i="3"/>
  <c r="L34" i="3"/>
  <c r="M34" i="3"/>
  <c r="N34" i="3"/>
  <c r="C33" i="3"/>
  <c r="D33" i="3"/>
  <c r="E33" i="3"/>
  <c r="F33" i="3"/>
  <c r="G33" i="3"/>
  <c r="H33" i="3"/>
  <c r="I33" i="3"/>
  <c r="J33" i="3"/>
  <c r="K33" i="3"/>
  <c r="L33" i="3"/>
  <c r="M33" i="3"/>
  <c r="N33" i="3"/>
  <c r="C32" i="3"/>
  <c r="D32" i="3"/>
  <c r="E32" i="3"/>
  <c r="F32" i="3"/>
  <c r="G32" i="3"/>
  <c r="H32" i="3"/>
  <c r="I32" i="3"/>
  <c r="J32" i="3"/>
  <c r="K32" i="3"/>
  <c r="L32" i="3"/>
  <c r="M32" i="3"/>
  <c r="N32" i="3"/>
  <c r="C30" i="3"/>
  <c r="D30" i="3"/>
  <c r="E30" i="3"/>
  <c r="F30" i="3"/>
  <c r="G30" i="3"/>
  <c r="H30" i="3"/>
  <c r="I30" i="3"/>
  <c r="J30" i="3"/>
  <c r="K30" i="3"/>
  <c r="L30" i="3"/>
  <c r="M30" i="3"/>
  <c r="N30" i="3"/>
  <c r="C29" i="3"/>
  <c r="D29" i="3"/>
  <c r="E29" i="3"/>
  <c r="F29" i="3"/>
  <c r="G29" i="3"/>
  <c r="H29" i="3"/>
  <c r="I29" i="3"/>
  <c r="J29" i="3"/>
  <c r="K29" i="3"/>
  <c r="L29" i="3"/>
  <c r="M29" i="3"/>
  <c r="N29" i="3"/>
  <c r="C28" i="3"/>
  <c r="D28" i="3"/>
  <c r="E28" i="3"/>
  <c r="F28" i="3"/>
  <c r="G28" i="3"/>
  <c r="H28" i="3"/>
  <c r="I28" i="3"/>
  <c r="J28" i="3"/>
  <c r="K28" i="3"/>
  <c r="L28" i="3"/>
  <c r="M28" i="3"/>
  <c r="N28" i="3"/>
  <c r="C27" i="3"/>
  <c r="D27" i="3"/>
  <c r="E27" i="3"/>
  <c r="F27" i="3"/>
  <c r="G27" i="3"/>
  <c r="H27" i="3"/>
  <c r="I27" i="3"/>
  <c r="J27" i="3"/>
  <c r="K27" i="3"/>
  <c r="L27" i="3"/>
  <c r="M27" i="3"/>
  <c r="N27" i="3"/>
  <c r="C26" i="3"/>
  <c r="D26" i="3"/>
  <c r="E26" i="3"/>
  <c r="F26" i="3"/>
  <c r="G26" i="3"/>
  <c r="H26" i="3"/>
  <c r="I26" i="3"/>
  <c r="J26" i="3"/>
  <c r="K26" i="3"/>
  <c r="L26" i="3"/>
  <c r="M26" i="3"/>
  <c r="N26" i="3"/>
  <c r="C25" i="3"/>
  <c r="D25" i="3"/>
  <c r="E25" i="3"/>
  <c r="F25" i="3"/>
  <c r="G25" i="3"/>
  <c r="H25" i="3"/>
  <c r="I25" i="3"/>
  <c r="J25" i="3"/>
  <c r="K25" i="3"/>
  <c r="L25" i="3"/>
  <c r="M25" i="3"/>
  <c r="N25" i="3"/>
  <c r="C19" i="3"/>
  <c r="D19" i="3"/>
  <c r="E19" i="3"/>
  <c r="F19" i="3"/>
  <c r="G19" i="3"/>
  <c r="H19" i="3"/>
  <c r="I19" i="3"/>
  <c r="J19" i="3"/>
  <c r="K19" i="3"/>
  <c r="L19" i="3"/>
  <c r="M19" i="3"/>
  <c r="N19" i="3"/>
  <c r="C18" i="3"/>
  <c r="D18" i="3"/>
  <c r="E18" i="3"/>
  <c r="F18" i="3"/>
  <c r="G18" i="3"/>
  <c r="H18" i="3"/>
  <c r="I18" i="3"/>
  <c r="J18" i="3"/>
  <c r="K18" i="3"/>
  <c r="L18" i="3"/>
  <c r="M18" i="3"/>
  <c r="N18" i="3"/>
  <c r="C17" i="3"/>
  <c r="D17" i="3"/>
  <c r="E17" i="3"/>
  <c r="F17" i="3"/>
  <c r="G17" i="3"/>
  <c r="H17" i="3"/>
  <c r="I17" i="3"/>
  <c r="J17" i="3"/>
  <c r="K17" i="3"/>
  <c r="L17" i="3"/>
  <c r="M17" i="3"/>
  <c r="N17" i="3"/>
  <c r="C14" i="3"/>
  <c r="D14" i="3"/>
  <c r="E14" i="3"/>
  <c r="F14" i="3"/>
  <c r="G14" i="3"/>
  <c r="H14" i="3"/>
  <c r="I14" i="3"/>
  <c r="J14" i="3"/>
  <c r="K14" i="3"/>
  <c r="L14" i="3"/>
  <c r="M14" i="3"/>
  <c r="N14" i="3"/>
  <c r="C13" i="3"/>
  <c r="D13" i="3"/>
  <c r="E13" i="3"/>
  <c r="F13" i="3"/>
  <c r="G13" i="3"/>
  <c r="H13" i="3"/>
  <c r="I13" i="3"/>
  <c r="J13" i="3"/>
  <c r="K13" i="3"/>
  <c r="L13" i="3"/>
  <c r="M13" i="3"/>
  <c r="N13" i="3"/>
  <c r="C12" i="3"/>
  <c r="D12" i="3"/>
  <c r="E12" i="3"/>
  <c r="F12" i="3"/>
  <c r="G12" i="3"/>
  <c r="H12" i="3"/>
  <c r="I12" i="3"/>
  <c r="J12" i="3"/>
  <c r="K12" i="3"/>
  <c r="L12" i="3"/>
  <c r="M12" i="3"/>
  <c r="N12" i="3"/>
  <c r="C9" i="3"/>
  <c r="D9" i="3"/>
  <c r="E9" i="3"/>
  <c r="F9" i="3"/>
  <c r="G9" i="3"/>
  <c r="H9" i="3"/>
  <c r="I9" i="3"/>
  <c r="J9" i="3"/>
  <c r="K9" i="3"/>
  <c r="L9" i="3"/>
  <c r="M9" i="3"/>
  <c r="N9" i="3"/>
  <c r="C7" i="3"/>
  <c r="D7" i="3"/>
  <c r="E7" i="3"/>
  <c r="F7" i="3"/>
  <c r="G7" i="3"/>
  <c r="H7" i="3"/>
  <c r="I7" i="3"/>
  <c r="J7" i="3"/>
  <c r="K7" i="3"/>
  <c r="L7" i="3"/>
  <c r="M7" i="3"/>
  <c r="N7" i="3"/>
  <c r="K66" i="5" l="1"/>
  <c r="AP7" i="3"/>
  <c r="AP14" i="3"/>
  <c r="AP18" i="3"/>
  <c r="C73" i="5"/>
  <c r="R25" i="3"/>
  <c r="C74" i="5"/>
  <c r="R46" i="3"/>
  <c r="V28" i="3"/>
  <c r="AL28" i="3"/>
  <c r="AL30" i="3"/>
  <c r="V30" i="3"/>
  <c r="AL33" i="3"/>
  <c r="V33" i="3"/>
  <c r="R34" i="3"/>
  <c r="R36" i="3"/>
  <c r="AL39" i="3"/>
  <c r="V39" i="3"/>
  <c r="AK13" i="3"/>
  <c r="F67" i="5"/>
  <c r="AS26" i="3"/>
  <c r="AC26" i="3"/>
  <c r="AS30" i="3"/>
  <c r="AC30" i="3"/>
  <c r="AK45" i="3"/>
  <c r="U45" i="3"/>
  <c r="AN12" i="3"/>
  <c r="AR17" i="3"/>
  <c r="AJ19" i="3"/>
  <c r="L66" i="5"/>
  <c r="AQ7" i="3"/>
  <c r="D66" i="5"/>
  <c r="AI7" i="3"/>
  <c r="AM9" i="3"/>
  <c r="AQ12" i="3"/>
  <c r="AI12" i="3"/>
  <c r="H67" i="5"/>
  <c r="AM13" i="3"/>
  <c r="AQ14" i="3"/>
  <c r="AI14" i="3"/>
  <c r="AM17" i="3"/>
  <c r="AQ18" i="3"/>
  <c r="AI18" i="3"/>
  <c r="AM19" i="3"/>
  <c r="L74" i="5"/>
  <c r="L73" i="5"/>
  <c r="AQ25" i="3"/>
  <c r="AA25" i="3"/>
  <c r="AA46" i="3"/>
  <c r="D73" i="5"/>
  <c r="D74" i="5"/>
  <c r="S25" i="3"/>
  <c r="AI25" i="3"/>
  <c r="S46" i="3"/>
  <c r="AM26" i="3"/>
  <c r="W26" i="3"/>
  <c r="AQ27" i="3"/>
  <c r="AA27" i="3"/>
  <c r="AI27" i="3"/>
  <c r="S27" i="3"/>
  <c r="AM28" i="3"/>
  <c r="W28" i="3"/>
  <c r="AQ29" i="3"/>
  <c r="AA29" i="3"/>
  <c r="AI29" i="3"/>
  <c r="S29" i="3"/>
  <c r="AM30" i="3"/>
  <c r="W30" i="3"/>
  <c r="AQ32" i="3"/>
  <c r="AA32" i="3"/>
  <c r="AI32" i="3"/>
  <c r="S32" i="3"/>
  <c r="W33" i="3"/>
  <c r="AM33" i="3"/>
  <c r="AA34" i="3"/>
  <c r="AQ34" i="3"/>
  <c r="S34" i="3"/>
  <c r="AI34" i="3"/>
  <c r="W35" i="3"/>
  <c r="AM35" i="3"/>
  <c r="AA36" i="3"/>
  <c r="AQ36" i="3"/>
  <c r="S36" i="3"/>
  <c r="AI36" i="3"/>
  <c r="W39" i="3"/>
  <c r="AM39" i="3"/>
  <c r="AA40" i="3"/>
  <c r="AQ40" i="3"/>
  <c r="AI40" i="3"/>
  <c r="S40" i="3"/>
  <c r="W45" i="3"/>
  <c r="AM45" i="3"/>
  <c r="C66" i="5"/>
  <c r="AP12" i="3"/>
  <c r="G67" i="5"/>
  <c r="AL13" i="3"/>
  <c r="AL17" i="3"/>
  <c r="AL19" i="3"/>
  <c r="AL26" i="3"/>
  <c r="V26" i="3"/>
  <c r="R27" i="3"/>
  <c r="AP29" i="3"/>
  <c r="Z29" i="3"/>
  <c r="AP32" i="3"/>
  <c r="Z32" i="3"/>
  <c r="AL35" i="3"/>
  <c r="V35" i="3"/>
  <c r="R40" i="3"/>
  <c r="AS9" i="3"/>
  <c r="AO14" i="3"/>
  <c r="AO18" i="3"/>
  <c r="AK19" i="3"/>
  <c r="AK26" i="3"/>
  <c r="U26" i="3"/>
  <c r="AO27" i="3"/>
  <c r="Y27" i="3"/>
  <c r="AO29" i="3"/>
  <c r="Y29" i="3"/>
  <c r="AO32" i="3"/>
  <c r="Y32" i="3"/>
  <c r="AO34" i="3"/>
  <c r="Y34" i="3"/>
  <c r="AK35" i="3"/>
  <c r="U35" i="3"/>
  <c r="AO36" i="3"/>
  <c r="Y36" i="3"/>
  <c r="AS39" i="3"/>
  <c r="AC39" i="3"/>
  <c r="AO40" i="3"/>
  <c r="Y40" i="3"/>
  <c r="AR9" i="3"/>
  <c r="AN14" i="3"/>
  <c r="AR19" i="3"/>
  <c r="AJ26" i="3"/>
  <c r="T26" i="3"/>
  <c r="AB28" i="3"/>
  <c r="AR28" i="3"/>
  <c r="AN29" i="3"/>
  <c r="X29" i="3"/>
  <c r="AR30" i="3"/>
  <c r="AB30" i="3"/>
  <c r="AN32" i="3"/>
  <c r="X32" i="3"/>
  <c r="AJ33" i="3"/>
  <c r="T33" i="3"/>
  <c r="AN34" i="3"/>
  <c r="X34" i="3"/>
  <c r="AR35" i="3"/>
  <c r="AB35" i="3"/>
  <c r="AJ35" i="3"/>
  <c r="T35" i="3"/>
  <c r="AN36" i="3"/>
  <c r="X36" i="3"/>
  <c r="AR39" i="3"/>
  <c r="AB39" i="3"/>
  <c r="AJ39" i="3"/>
  <c r="T39" i="3"/>
  <c r="AR45" i="3"/>
  <c r="AB45" i="3"/>
  <c r="AM7" i="3"/>
  <c r="H66" i="5"/>
  <c r="AM12" i="3"/>
  <c r="AM14" i="3"/>
  <c r="AM18" i="3"/>
  <c r="AQ19" i="3"/>
  <c r="AI19" i="3"/>
  <c r="W25" i="3"/>
  <c r="H73" i="5"/>
  <c r="H74" i="5"/>
  <c r="AM25" i="3"/>
  <c r="W46" i="3"/>
  <c r="S26" i="3"/>
  <c r="AI26" i="3"/>
  <c r="AQ28" i="3"/>
  <c r="AA28" i="3"/>
  <c r="S28" i="3"/>
  <c r="AI28" i="3"/>
  <c r="W29" i="3"/>
  <c r="AM29" i="3"/>
  <c r="AQ30" i="3"/>
  <c r="AA30" i="3"/>
  <c r="S30" i="3"/>
  <c r="AI30" i="3"/>
  <c r="AM32" i="3"/>
  <c r="W32" i="3"/>
  <c r="AA33" i="3"/>
  <c r="AQ33" i="3"/>
  <c r="AI33" i="3"/>
  <c r="S33" i="3"/>
  <c r="AM34" i="3"/>
  <c r="W34" i="3"/>
  <c r="AQ35" i="3"/>
  <c r="AA35" i="3"/>
  <c r="AI35" i="3"/>
  <c r="S35" i="3"/>
  <c r="AM36" i="3"/>
  <c r="W36" i="3"/>
  <c r="AQ39" i="3"/>
  <c r="AA39" i="3"/>
  <c r="AI39" i="3"/>
  <c r="S39" i="3"/>
  <c r="AM40" i="3"/>
  <c r="W40" i="3"/>
  <c r="AQ45" i="3"/>
  <c r="AA45" i="3"/>
  <c r="AI45" i="3"/>
  <c r="S45" i="3"/>
  <c r="G66" i="5"/>
  <c r="AL7" i="3"/>
  <c r="AP9" i="3"/>
  <c r="AL12" i="3"/>
  <c r="K67" i="5"/>
  <c r="AP13" i="3"/>
  <c r="C67" i="5"/>
  <c r="AL14" i="3"/>
  <c r="AP17" i="3"/>
  <c r="AL18" i="3"/>
  <c r="AP19" i="3"/>
  <c r="G74" i="5"/>
  <c r="G73" i="5"/>
  <c r="AL25" i="3"/>
  <c r="V25" i="3"/>
  <c r="V46" i="3"/>
  <c r="AP26" i="3"/>
  <c r="Z26" i="3"/>
  <c r="R26" i="3"/>
  <c r="AL27" i="3"/>
  <c r="V27" i="3"/>
  <c r="AP28" i="3"/>
  <c r="Z28" i="3"/>
  <c r="R28" i="3"/>
  <c r="AL29" i="3"/>
  <c r="V29" i="3"/>
  <c r="AP30" i="3"/>
  <c r="Z30" i="3"/>
  <c r="R30" i="3"/>
  <c r="AL32" i="3"/>
  <c r="V32" i="3"/>
  <c r="AP33" i="3"/>
  <c r="Z33" i="3"/>
  <c r="R33" i="3"/>
  <c r="AL34" i="3"/>
  <c r="V34" i="3"/>
  <c r="AP35" i="3"/>
  <c r="Z35" i="3"/>
  <c r="R35" i="3"/>
  <c r="AL36" i="3"/>
  <c r="V36" i="3"/>
  <c r="AP39" i="3"/>
  <c r="Z39" i="3"/>
  <c r="R39" i="3"/>
  <c r="AL40" i="3"/>
  <c r="V40" i="3"/>
  <c r="AP45" i="3"/>
  <c r="Z45" i="3"/>
  <c r="C48" i="3"/>
  <c r="R45" i="3"/>
  <c r="AL9" i="3"/>
  <c r="K73" i="5"/>
  <c r="AP25" i="3"/>
  <c r="Z25" i="3"/>
  <c r="K74" i="5"/>
  <c r="Z46" i="3"/>
  <c r="R29" i="3"/>
  <c r="AP34" i="3"/>
  <c r="Z34" i="3"/>
  <c r="AP36" i="3"/>
  <c r="Z36" i="3"/>
  <c r="V45" i="3"/>
  <c r="AL45" i="3"/>
  <c r="J66" i="5"/>
  <c r="AO7" i="3"/>
  <c r="AO12" i="3"/>
  <c r="AS17" i="3"/>
  <c r="AS19" i="3"/>
  <c r="AK28" i="3"/>
  <c r="U28" i="3"/>
  <c r="AK33" i="3"/>
  <c r="U33" i="3"/>
  <c r="AK39" i="3"/>
  <c r="U39" i="3"/>
  <c r="I66" i="5"/>
  <c r="AN7" i="3"/>
  <c r="M67" i="5"/>
  <c r="AR13" i="3"/>
  <c r="AN18" i="3"/>
  <c r="I73" i="5"/>
  <c r="AN25" i="3"/>
  <c r="I74" i="5"/>
  <c r="X25" i="3"/>
  <c r="X46" i="3"/>
  <c r="AN27" i="3"/>
  <c r="X27" i="3"/>
  <c r="AJ30" i="3"/>
  <c r="T30" i="3"/>
  <c r="AJ45" i="3"/>
  <c r="T45" i="3"/>
  <c r="AI9" i="3"/>
  <c r="AI13" i="3"/>
  <c r="D67" i="5"/>
  <c r="AI17" i="3"/>
  <c r="AQ26" i="3"/>
  <c r="AA26" i="3"/>
  <c r="AS7" i="3"/>
  <c r="N66" i="5"/>
  <c r="F66" i="5"/>
  <c r="AK7" i="3"/>
  <c r="AO9" i="3"/>
  <c r="AS12" i="3"/>
  <c r="AK12" i="3"/>
  <c r="J67" i="5"/>
  <c r="AO13" i="3"/>
  <c r="AS14" i="3"/>
  <c r="AK14" i="3"/>
  <c r="AO17" i="3"/>
  <c r="AS18" i="3"/>
  <c r="AK18" i="3"/>
  <c r="AO19" i="3"/>
  <c r="N74" i="5"/>
  <c r="N73" i="5"/>
  <c r="AS25" i="3"/>
  <c r="AC25" i="3"/>
  <c r="AC46" i="3"/>
  <c r="F74" i="5"/>
  <c r="AK25" i="3"/>
  <c r="F73" i="5"/>
  <c r="U25" i="3"/>
  <c r="U46" i="3"/>
  <c r="AO26" i="3"/>
  <c r="Y26" i="3"/>
  <c r="AS27" i="3"/>
  <c r="AC27" i="3"/>
  <c r="AK27" i="3"/>
  <c r="U27" i="3"/>
  <c r="Y28" i="3"/>
  <c r="AO28" i="3"/>
  <c r="AS29" i="3"/>
  <c r="AC29" i="3"/>
  <c r="AK29" i="3"/>
  <c r="U29" i="3"/>
  <c r="AO30" i="3"/>
  <c r="Y30" i="3"/>
  <c r="AS32" i="3"/>
  <c r="AC32" i="3"/>
  <c r="AK32" i="3"/>
  <c r="U32" i="3"/>
  <c r="AO33" i="3"/>
  <c r="Y33" i="3"/>
  <c r="AS34" i="3"/>
  <c r="AC34" i="3"/>
  <c r="AK34" i="3"/>
  <c r="U34" i="3"/>
  <c r="AO35" i="3"/>
  <c r="Y35" i="3"/>
  <c r="AS36" i="3"/>
  <c r="AC36" i="3"/>
  <c r="AK36" i="3"/>
  <c r="U36" i="3"/>
  <c r="AO39" i="3"/>
  <c r="Y39" i="3"/>
  <c r="AS40" i="3"/>
  <c r="AC40" i="3"/>
  <c r="AK40" i="3"/>
  <c r="U40" i="3"/>
  <c r="AO45" i="3"/>
  <c r="Y45" i="3"/>
  <c r="AP27" i="3"/>
  <c r="Z27" i="3"/>
  <c r="R32" i="3"/>
  <c r="AP40" i="3"/>
  <c r="Z40" i="3"/>
  <c r="AK9" i="3"/>
  <c r="N67" i="5"/>
  <c r="AS13" i="3"/>
  <c r="AK17" i="3"/>
  <c r="J73" i="5"/>
  <c r="AO25" i="3"/>
  <c r="J74" i="5"/>
  <c r="Y25" i="3"/>
  <c r="Y46" i="3"/>
  <c r="AS28" i="3"/>
  <c r="AC28" i="3"/>
  <c r="AK30" i="3"/>
  <c r="U30" i="3"/>
  <c r="AS33" i="3"/>
  <c r="AC33" i="3"/>
  <c r="AS35" i="3"/>
  <c r="AC35" i="3"/>
  <c r="AS45" i="3"/>
  <c r="AC45" i="3"/>
  <c r="AJ9" i="3"/>
  <c r="E67" i="5"/>
  <c r="AJ13" i="3"/>
  <c r="AJ17" i="3"/>
  <c r="AR26" i="3"/>
  <c r="AB26" i="3"/>
  <c r="AJ28" i="3"/>
  <c r="T28" i="3"/>
  <c r="AR33" i="3"/>
  <c r="AB33" i="3"/>
  <c r="AN40" i="3"/>
  <c r="X40" i="3"/>
  <c r="AQ9" i="3"/>
  <c r="L67" i="5"/>
  <c r="AQ13" i="3"/>
  <c r="AQ17" i="3"/>
  <c r="W27" i="3"/>
  <c r="AM27" i="3"/>
  <c r="M66" i="5"/>
  <c r="AR7" i="3"/>
  <c r="AJ7" i="3"/>
  <c r="E66" i="5"/>
  <c r="AN9" i="3"/>
  <c r="AR12" i="3"/>
  <c r="AJ12" i="3"/>
  <c r="I67" i="5"/>
  <c r="AN13" i="3"/>
  <c r="AR14" i="3"/>
  <c r="AJ14" i="3"/>
  <c r="AN17" i="3"/>
  <c r="AR18" i="3"/>
  <c r="AJ18" i="3"/>
  <c r="AN19" i="3"/>
  <c r="M74" i="5"/>
  <c r="AR25" i="3"/>
  <c r="AB25" i="3"/>
  <c r="M73" i="5"/>
  <c r="AB46" i="3"/>
  <c r="E74" i="5"/>
  <c r="E73" i="5"/>
  <c r="T25" i="3"/>
  <c r="AJ25" i="3"/>
  <c r="T46" i="3"/>
  <c r="X26" i="3"/>
  <c r="AN26" i="3"/>
  <c r="AR27" i="3"/>
  <c r="AB27" i="3"/>
  <c r="AJ27" i="3"/>
  <c r="T27" i="3"/>
  <c r="AN28" i="3"/>
  <c r="X28" i="3"/>
  <c r="AR29" i="3"/>
  <c r="AB29" i="3"/>
  <c r="AJ29" i="3"/>
  <c r="T29" i="3"/>
  <c r="X30" i="3"/>
  <c r="AN30" i="3"/>
  <c r="AR32" i="3"/>
  <c r="AB32" i="3"/>
  <c r="AJ32" i="3"/>
  <c r="T32" i="3"/>
  <c r="AN33" i="3"/>
  <c r="X33" i="3"/>
  <c r="AR34" i="3"/>
  <c r="AB34" i="3"/>
  <c r="AJ34" i="3"/>
  <c r="T34" i="3"/>
  <c r="AN35" i="3"/>
  <c r="X35" i="3"/>
  <c r="AR36" i="3"/>
  <c r="AB36" i="3"/>
  <c r="AJ36" i="3"/>
  <c r="T36" i="3"/>
  <c r="AN39" i="3"/>
  <c r="X39" i="3"/>
  <c r="AB40" i="3"/>
  <c r="AR40" i="3"/>
  <c r="AJ40" i="3"/>
  <c r="T40" i="3"/>
  <c r="AN45" i="3"/>
  <c r="X45" i="3"/>
  <c r="R47" i="3"/>
  <c r="C38" i="5" s="1"/>
  <c r="N16" i="3"/>
  <c r="D16" i="3"/>
  <c r="C16" i="3"/>
  <c r="L16" i="3"/>
  <c r="H16" i="3"/>
  <c r="K16" i="3"/>
  <c r="G16" i="3"/>
  <c r="F16" i="3"/>
  <c r="J16" i="3"/>
  <c r="E16" i="3"/>
  <c r="M16" i="3"/>
  <c r="I16" i="3"/>
  <c r="E13" i="5"/>
  <c r="F13" i="5"/>
  <c r="G13" i="5"/>
  <c r="H13" i="5"/>
  <c r="I13" i="5"/>
  <c r="J13" i="5"/>
  <c r="K13" i="5"/>
  <c r="L13" i="5"/>
  <c r="M13" i="5"/>
  <c r="N13" i="5"/>
  <c r="E14" i="5"/>
  <c r="F14" i="5"/>
  <c r="G14" i="5"/>
  <c r="H14" i="5"/>
  <c r="I14" i="5"/>
  <c r="J14" i="5"/>
  <c r="K14" i="5"/>
  <c r="L14" i="5"/>
  <c r="M14" i="5"/>
  <c r="N14" i="5"/>
  <c r="E15" i="5"/>
  <c r="F15" i="5"/>
  <c r="G15" i="5"/>
  <c r="H15" i="5"/>
  <c r="I15" i="5"/>
  <c r="J15" i="5"/>
  <c r="K15" i="5"/>
  <c r="L15" i="5"/>
  <c r="M15" i="5"/>
  <c r="N15" i="5"/>
  <c r="E17" i="5"/>
  <c r="F17" i="5"/>
  <c r="G17" i="5"/>
  <c r="H17" i="5"/>
  <c r="I17" i="5"/>
  <c r="J17" i="5"/>
  <c r="K17" i="5"/>
  <c r="L17" i="5"/>
  <c r="M17" i="5"/>
  <c r="N17" i="5"/>
  <c r="E18" i="5"/>
  <c r="F18" i="5"/>
  <c r="G18" i="5"/>
  <c r="H18" i="5"/>
  <c r="I18" i="5"/>
  <c r="J18" i="5"/>
  <c r="K18" i="5"/>
  <c r="L18" i="5"/>
  <c r="M18" i="5"/>
  <c r="N18" i="5"/>
  <c r="E21" i="5"/>
  <c r="F21" i="5"/>
  <c r="G21" i="5"/>
  <c r="H21" i="5"/>
  <c r="I21" i="5"/>
  <c r="J21" i="5"/>
  <c r="K21" i="5"/>
  <c r="L21" i="5"/>
  <c r="M21" i="5"/>
  <c r="N21" i="5"/>
  <c r="E22" i="5"/>
  <c r="F22" i="5"/>
  <c r="G22" i="5"/>
  <c r="H22" i="5"/>
  <c r="I22" i="5"/>
  <c r="J22" i="5"/>
  <c r="K22" i="5"/>
  <c r="L22" i="5"/>
  <c r="M22" i="5"/>
  <c r="N22" i="5"/>
  <c r="E27" i="5"/>
  <c r="F27" i="5"/>
  <c r="G27" i="5"/>
  <c r="H27" i="5"/>
  <c r="I27" i="5"/>
  <c r="J27" i="5"/>
  <c r="K27" i="5"/>
  <c r="L27" i="5"/>
  <c r="M27" i="5"/>
  <c r="N27" i="5"/>
  <c r="H37" i="3"/>
  <c r="K37" i="3"/>
  <c r="L37" i="3"/>
  <c r="G37" i="3"/>
  <c r="F52" i="2"/>
  <c r="E41" i="3" s="1"/>
  <c r="G52" i="2"/>
  <c r="F41" i="3" s="1"/>
  <c r="H52" i="2"/>
  <c r="G41" i="3" s="1"/>
  <c r="I52" i="2"/>
  <c r="H41" i="3" s="1"/>
  <c r="J52" i="2"/>
  <c r="I41" i="3" s="1"/>
  <c r="K52" i="2"/>
  <c r="J41" i="3" s="1"/>
  <c r="L52" i="2"/>
  <c r="K41" i="3" s="1"/>
  <c r="M52" i="2"/>
  <c r="L41" i="3" s="1"/>
  <c r="N52" i="2"/>
  <c r="M41" i="3" s="1"/>
  <c r="O52" i="2"/>
  <c r="N41" i="3" s="1"/>
  <c r="F53" i="2"/>
  <c r="G53" i="2"/>
  <c r="H53" i="2"/>
  <c r="I53" i="2"/>
  <c r="J53" i="2"/>
  <c r="K53" i="2"/>
  <c r="L53" i="2"/>
  <c r="M53" i="2"/>
  <c r="N53" i="2"/>
  <c r="O53" i="2"/>
  <c r="F54" i="2"/>
  <c r="G54" i="2"/>
  <c r="H54" i="2"/>
  <c r="I54" i="2"/>
  <c r="J54" i="2"/>
  <c r="K54" i="2"/>
  <c r="L54" i="2"/>
  <c r="M54" i="2"/>
  <c r="N54" i="2"/>
  <c r="O54" i="2"/>
  <c r="I42" i="3"/>
  <c r="M42" i="3"/>
  <c r="E43" i="3"/>
  <c r="J43" i="3"/>
  <c r="F31" i="3"/>
  <c r="J31" i="3"/>
  <c r="N31" i="3"/>
  <c r="I31" i="3"/>
  <c r="M31" i="3"/>
  <c r="H42" i="3"/>
  <c r="L31" i="3"/>
  <c r="E6" i="3"/>
  <c r="E72" i="5" s="1"/>
  <c r="N67" i="1"/>
  <c r="N70" i="1"/>
  <c r="N73" i="1"/>
  <c r="N78" i="1"/>
  <c r="N85" i="1"/>
  <c r="N92" i="1"/>
  <c r="N95" i="1"/>
  <c r="L67" i="1"/>
  <c r="M67" i="1"/>
  <c r="L70" i="1"/>
  <c r="M70" i="1"/>
  <c r="L73" i="1"/>
  <c r="M73" i="1"/>
  <c r="L78" i="1"/>
  <c r="M78" i="1"/>
  <c r="L85" i="1"/>
  <c r="M85" i="1"/>
  <c r="L92" i="1"/>
  <c r="M92" i="1"/>
  <c r="L95" i="1"/>
  <c r="M95" i="1"/>
  <c r="E67" i="1"/>
  <c r="F67" i="1"/>
  <c r="G67" i="1"/>
  <c r="H67" i="1"/>
  <c r="I67" i="1"/>
  <c r="J67" i="1"/>
  <c r="K67" i="1"/>
  <c r="E70" i="1"/>
  <c r="F70" i="1"/>
  <c r="G70" i="1"/>
  <c r="H70" i="1"/>
  <c r="I70" i="1"/>
  <c r="J70" i="1"/>
  <c r="K70" i="1"/>
  <c r="E73" i="1"/>
  <c r="F73" i="1"/>
  <c r="G73" i="1"/>
  <c r="H73" i="1"/>
  <c r="I73" i="1"/>
  <c r="J73" i="1"/>
  <c r="K73" i="1"/>
  <c r="E78" i="1"/>
  <c r="F78" i="1"/>
  <c r="G78" i="1"/>
  <c r="H78" i="1"/>
  <c r="I78" i="1"/>
  <c r="J78" i="1"/>
  <c r="K78" i="1"/>
  <c r="E85" i="1"/>
  <c r="F85" i="1"/>
  <c r="G85" i="1"/>
  <c r="H85" i="1"/>
  <c r="I85" i="1"/>
  <c r="J85" i="1"/>
  <c r="K85" i="1"/>
  <c r="E92" i="1"/>
  <c r="F92" i="1"/>
  <c r="G92" i="1"/>
  <c r="H92" i="1"/>
  <c r="I92" i="1"/>
  <c r="J92" i="1"/>
  <c r="K92" i="1"/>
  <c r="E95" i="1"/>
  <c r="F95" i="1"/>
  <c r="G95" i="1"/>
  <c r="H95" i="1"/>
  <c r="I95" i="1"/>
  <c r="J95" i="1"/>
  <c r="K95" i="1"/>
  <c r="L19" i="5" l="1"/>
  <c r="AQ37" i="3"/>
  <c r="AA37" i="3"/>
  <c r="L35" i="5" s="1"/>
  <c r="AS16" i="3"/>
  <c r="R48" i="3"/>
  <c r="AP16" i="3"/>
  <c r="J16" i="5"/>
  <c r="AO31" i="3"/>
  <c r="Y31" i="3"/>
  <c r="J34" i="5" s="1"/>
  <c r="AM16" i="3"/>
  <c r="AA31" i="3"/>
  <c r="L34" i="5" s="1"/>
  <c r="W42" i="3"/>
  <c r="M24" i="5"/>
  <c r="AB42" i="3"/>
  <c r="AQ41" i="3"/>
  <c r="AA41" i="3"/>
  <c r="L36" i="5" s="1"/>
  <c r="G19" i="5"/>
  <c r="V37" i="3"/>
  <c r="G35" i="5" s="1"/>
  <c r="AO16" i="3"/>
  <c r="C49" i="3"/>
  <c r="AB31" i="3"/>
  <c r="M34" i="5" s="1"/>
  <c r="AR31" i="3"/>
  <c r="J23" i="5"/>
  <c r="AO41" i="3"/>
  <c r="Y41" i="3"/>
  <c r="J36" i="5" s="1"/>
  <c r="AN41" i="3"/>
  <c r="X41" i="3"/>
  <c r="I36" i="5" s="1"/>
  <c r="F16" i="5"/>
  <c r="AK31" i="3"/>
  <c r="U31" i="3"/>
  <c r="F34" i="5" s="1"/>
  <c r="AL41" i="3"/>
  <c r="V41" i="3"/>
  <c r="G36" i="5" s="1"/>
  <c r="AN16" i="3"/>
  <c r="AQ16" i="3"/>
  <c r="I24" i="5"/>
  <c r="AN42" i="3"/>
  <c r="X42" i="3"/>
  <c r="AP41" i="3"/>
  <c r="Z41" i="3"/>
  <c r="K36" i="5" s="1"/>
  <c r="K19" i="5"/>
  <c r="Z37" i="3"/>
  <c r="K35" i="5" s="1"/>
  <c r="AL16" i="3"/>
  <c r="H19" i="5"/>
  <c r="AM37" i="3"/>
  <c r="W37" i="3"/>
  <c r="H35" i="5" s="1"/>
  <c r="T31" i="3"/>
  <c r="E34" i="5" s="1"/>
  <c r="E65" i="5"/>
  <c r="J25" i="5"/>
  <c r="Y43" i="3"/>
  <c r="N23" i="5"/>
  <c r="AS41" i="3"/>
  <c r="AC41" i="3"/>
  <c r="N36" i="5" s="1"/>
  <c r="F23" i="5"/>
  <c r="U41" i="3"/>
  <c r="F36" i="5" s="1"/>
  <c r="AK41" i="3"/>
  <c r="AR16" i="3"/>
  <c r="AK16" i="3"/>
  <c r="X31" i="3"/>
  <c r="I34" i="5" s="1"/>
  <c r="N16" i="5"/>
  <c r="AS31" i="3"/>
  <c r="AC31" i="3"/>
  <c r="N34" i="5" s="1"/>
  <c r="AM41" i="3"/>
  <c r="W41" i="3"/>
  <c r="H36" i="5" s="1"/>
  <c r="E25" i="5"/>
  <c r="T43" i="3"/>
  <c r="AR41" i="3"/>
  <c r="AB41" i="3"/>
  <c r="M36" i="5" s="1"/>
  <c r="T41" i="3"/>
  <c r="E36" i="5" s="1"/>
  <c r="AJ16" i="3"/>
  <c r="AI16" i="3"/>
  <c r="E66" i="1"/>
  <c r="E15" i="3" s="1"/>
  <c r="K23" i="5"/>
  <c r="G23" i="5"/>
  <c r="M23" i="5"/>
  <c r="I23" i="5"/>
  <c r="E23" i="5"/>
  <c r="L23" i="5"/>
  <c r="H23" i="5"/>
  <c r="I44" i="3"/>
  <c r="I43" i="3"/>
  <c r="AO43" i="3" s="1"/>
  <c r="K31" i="3"/>
  <c r="G31" i="3"/>
  <c r="M16" i="5"/>
  <c r="I16" i="5"/>
  <c r="E16" i="5"/>
  <c r="H24" i="5"/>
  <c r="L16" i="5"/>
  <c r="K38" i="3"/>
  <c r="G66" i="1"/>
  <c r="G15" i="3" s="1"/>
  <c r="H66" i="1"/>
  <c r="H15" i="3" s="1"/>
  <c r="K66" i="1"/>
  <c r="K15" i="3" s="1"/>
  <c r="I66" i="1"/>
  <c r="I15" i="3" s="1"/>
  <c r="M66" i="1"/>
  <c r="M15" i="3" s="1"/>
  <c r="J66" i="1"/>
  <c r="J15" i="3" s="1"/>
  <c r="F66" i="1"/>
  <c r="F15" i="3" s="1"/>
  <c r="L66" i="1"/>
  <c r="L15" i="3" s="1"/>
  <c r="N66" i="1"/>
  <c r="N15" i="3" s="1"/>
  <c r="N43" i="3"/>
  <c r="G43" i="3"/>
  <c r="L42" i="3"/>
  <c r="K43" i="3"/>
  <c r="F43" i="3"/>
  <c r="K42" i="3"/>
  <c r="E42" i="3"/>
  <c r="E37" i="3"/>
  <c r="G38" i="3"/>
  <c r="E38" i="3"/>
  <c r="L38" i="3"/>
  <c r="G44" i="3"/>
  <c r="L43" i="3"/>
  <c r="H43" i="3"/>
  <c r="N42" i="3"/>
  <c r="J42" i="3"/>
  <c r="F42" i="3"/>
  <c r="AA38" i="3" l="1"/>
  <c r="AQ38" i="3"/>
  <c r="T38" i="3"/>
  <c r="AK42" i="3"/>
  <c r="U42" i="3"/>
  <c r="AC43" i="3"/>
  <c r="AS15" i="3"/>
  <c r="AP31" i="3"/>
  <c r="Z31" i="3"/>
  <c r="K34" i="5" s="1"/>
  <c r="T42" i="3"/>
  <c r="AN15" i="3"/>
  <c r="AP15" i="3"/>
  <c r="V38" i="3"/>
  <c r="AM15" i="3"/>
  <c r="AL31" i="3"/>
  <c r="V31" i="3"/>
  <c r="G34" i="5" s="1"/>
  <c r="AO42" i="3"/>
  <c r="Y42" i="3"/>
  <c r="T37" i="3"/>
  <c r="E35" i="5" s="1"/>
  <c r="AL15" i="3"/>
  <c r="C50" i="3"/>
  <c r="R49" i="3"/>
  <c r="C40" i="5" s="1"/>
  <c r="AQ31" i="3"/>
  <c r="AC42" i="3"/>
  <c r="AS42" i="3"/>
  <c r="AQ15" i="3"/>
  <c r="Z38" i="3"/>
  <c r="AN43" i="3"/>
  <c r="X43" i="3"/>
  <c r="AM43" i="3"/>
  <c r="W43" i="3"/>
  <c r="AP42" i="3"/>
  <c r="Z42" i="3"/>
  <c r="AK15" i="3"/>
  <c r="I26" i="5"/>
  <c r="X44" i="3"/>
  <c r="I37" i="5" s="1"/>
  <c r="AA42" i="3"/>
  <c r="AQ42" i="3"/>
  <c r="AL43" i="3"/>
  <c r="V43" i="3"/>
  <c r="AQ43" i="3"/>
  <c r="AA43" i="3"/>
  <c r="U43" i="3"/>
  <c r="AK43" i="3"/>
  <c r="AO15" i="3"/>
  <c r="AR42" i="3"/>
  <c r="V44" i="3"/>
  <c r="G37" i="5" s="1"/>
  <c r="AP43" i="3"/>
  <c r="Z43" i="3"/>
  <c r="AR15" i="3"/>
  <c r="E104" i="1"/>
  <c r="K104" i="1"/>
  <c r="G104" i="1"/>
  <c r="I38" i="3"/>
  <c r="I37" i="3"/>
  <c r="M38" i="3"/>
  <c r="M37" i="3"/>
  <c r="F38" i="3"/>
  <c r="F37" i="3"/>
  <c r="J37" i="3"/>
  <c r="N38" i="3"/>
  <c r="N37" i="3"/>
  <c r="E19" i="5"/>
  <c r="K25" i="5"/>
  <c r="I25" i="5"/>
  <c r="L25" i="5"/>
  <c r="H25" i="5"/>
  <c r="N25" i="5"/>
  <c r="M43" i="3"/>
  <c r="AS43" i="3" s="1"/>
  <c r="F25" i="5"/>
  <c r="G25" i="5"/>
  <c r="E20" i="5"/>
  <c r="G26" i="5"/>
  <c r="F24" i="5"/>
  <c r="E24" i="5"/>
  <c r="H38" i="3"/>
  <c r="H31" i="3"/>
  <c r="G42" i="3"/>
  <c r="K20" i="5"/>
  <c r="K16" i="5"/>
  <c r="G20" i="5"/>
  <c r="K24" i="5"/>
  <c r="L24" i="5"/>
  <c r="J24" i="5"/>
  <c r="I47" i="3"/>
  <c r="I43" i="5"/>
  <c r="N24" i="5"/>
  <c r="L20" i="5"/>
  <c r="G16" i="5"/>
  <c r="L104" i="1"/>
  <c r="F11" i="3"/>
  <c r="I11" i="3"/>
  <c r="I104" i="1"/>
  <c r="J11" i="3"/>
  <c r="G11" i="3"/>
  <c r="L11" i="3"/>
  <c r="M11" i="3"/>
  <c r="K11" i="3"/>
  <c r="H11" i="3"/>
  <c r="E11" i="3"/>
  <c r="H104" i="1"/>
  <c r="N11" i="3"/>
  <c r="M104" i="1"/>
  <c r="J104" i="1"/>
  <c r="N104" i="1"/>
  <c r="F104" i="1"/>
  <c r="E44" i="3"/>
  <c r="J38" i="3"/>
  <c r="AP38" i="3" s="1"/>
  <c r="H44" i="3"/>
  <c r="AN44" i="3" s="1"/>
  <c r="F44" i="3"/>
  <c r="L44" i="3"/>
  <c r="J44" i="3"/>
  <c r="N44" i="3"/>
  <c r="M44" i="3"/>
  <c r="T44" i="3" l="1"/>
  <c r="E37" i="5" s="1"/>
  <c r="AK11" i="3"/>
  <c r="F87" i="5"/>
  <c r="U37" i="3"/>
  <c r="F35" i="5" s="1"/>
  <c r="AK37" i="3"/>
  <c r="AL37" i="3"/>
  <c r="R50" i="3"/>
  <c r="C39" i="5" s="1"/>
  <c r="AP11" i="3"/>
  <c r="K87" i="5"/>
  <c r="F20" i="5"/>
  <c r="AK38" i="3"/>
  <c r="U38" i="3"/>
  <c r="AS44" i="3"/>
  <c r="AC44" i="3"/>
  <c r="N37" i="5" s="1"/>
  <c r="AR11" i="3"/>
  <c r="M87" i="5"/>
  <c r="AR37" i="3"/>
  <c r="AB37" i="3"/>
  <c r="M35" i="5" s="1"/>
  <c r="Y44" i="3"/>
  <c r="J37" i="5" s="1"/>
  <c r="AO44" i="3"/>
  <c r="AN37" i="3"/>
  <c r="X37" i="3"/>
  <c r="I35" i="5" s="1"/>
  <c r="AL38" i="3"/>
  <c r="AK44" i="3"/>
  <c r="U44" i="3"/>
  <c r="F37" i="5" s="1"/>
  <c r="AO11" i="3"/>
  <c r="J87" i="5"/>
  <c r="AL42" i="3"/>
  <c r="V42" i="3"/>
  <c r="AM42" i="3"/>
  <c r="AO38" i="3"/>
  <c r="Y38" i="3"/>
  <c r="E87" i="5"/>
  <c r="AN11" i="3"/>
  <c r="I87" i="5"/>
  <c r="AM38" i="3"/>
  <c r="W38" i="3"/>
  <c r="AO37" i="3"/>
  <c r="Y37" i="3"/>
  <c r="J35" i="5" s="1"/>
  <c r="AP37" i="3"/>
  <c r="AR44" i="3"/>
  <c r="AB44" i="3"/>
  <c r="M37" i="5" s="1"/>
  <c r="AM11" i="3"/>
  <c r="H87" i="5"/>
  <c r="AQ11" i="3"/>
  <c r="L87" i="5"/>
  <c r="AR38" i="3"/>
  <c r="AB38" i="3"/>
  <c r="AA44" i="3"/>
  <c r="L37" i="5" s="1"/>
  <c r="AL11" i="3"/>
  <c r="G87" i="5"/>
  <c r="AS11" i="3"/>
  <c r="N87" i="5"/>
  <c r="AS37" i="3"/>
  <c r="AC37" i="3"/>
  <c r="N35" i="5" s="1"/>
  <c r="I20" i="5"/>
  <c r="AN38" i="3"/>
  <c r="X38" i="3"/>
  <c r="W44" i="3"/>
  <c r="H37" i="5" s="1"/>
  <c r="AM44" i="3"/>
  <c r="I48" i="3"/>
  <c r="X47" i="3"/>
  <c r="I38" i="5" s="1"/>
  <c r="AM31" i="3"/>
  <c r="W31" i="3"/>
  <c r="H34" i="5" s="1"/>
  <c r="AN31" i="3"/>
  <c r="AR43" i="3"/>
  <c r="AB43" i="3"/>
  <c r="AS38" i="3"/>
  <c r="AC38" i="3"/>
  <c r="AL44" i="3"/>
  <c r="N20" i="5"/>
  <c r="M20" i="5"/>
  <c r="J19" i="5"/>
  <c r="M19" i="5"/>
  <c r="N19" i="5"/>
  <c r="F19" i="5"/>
  <c r="I19" i="5"/>
  <c r="M25" i="5"/>
  <c r="M26" i="5"/>
  <c r="G47" i="3"/>
  <c r="G43" i="5"/>
  <c r="J26" i="5"/>
  <c r="G24" i="5"/>
  <c r="N26" i="5"/>
  <c r="F26" i="5"/>
  <c r="I28" i="5"/>
  <c r="J20" i="5"/>
  <c r="E26" i="5"/>
  <c r="H16" i="5"/>
  <c r="L26" i="5"/>
  <c r="H26" i="5"/>
  <c r="K44" i="3"/>
  <c r="AQ44" i="3" s="1"/>
  <c r="H20" i="5"/>
  <c r="I47" i="5" l="1"/>
  <c r="I51" i="5" s="1"/>
  <c r="G48" i="3"/>
  <c r="V47" i="3"/>
  <c r="G38" i="5" s="1"/>
  <c r="AP44" i="3"/>
  <c r="Z44" i="3"/>
  <c r="K37" i="5" s="1"/>
  <c r="I49" i="3"/>
  <c r="X48" i="3"/>
  <c r="L47" i="3"/>
  <c r="L43" i="5"/>
  <c r="N47" i="3"/>
  <c r="N43" i="5"/>
  <c r="G28" i="5"/>
  <c r="H47" i="3"/>
  <c r="H43" i="5"/>
  <c r="M47" i="3"/>
  <c r="M43" i="5"/>
  <c r="F47" i="3"/>
  <c r="F43" i="5"/>
  <c r="K47" i="3"/>
  <c r="K43" i="5"/>
  <c r="J47" i="3"/>
  <c r="J43" i="5"/>
  <c r="E47" i="3"/>
  <c r="E43" i="5"/>
  <c r="K26" i="5"/>
  <c r="I29" i="5"/>
  <c r="E8" i="3"/>
  <c r="F8" i="3"/>
  <c r="G8" i="3"/>
  <c r="H8" i="3"/>
  <c r="I8" i="3"/>
  <c r="J8" i="3"/>
  <c r="K8" i="3"/>
  <c r="L8" i="3"/>
  <c r="M8" i="3"/>
  <c r="N8" i="3"/>
  <c r="F6" i="3"/>
  <c r="G6" i="3"/>
  <c r="H6" i="3"/>
  <c r="I6" i="3"/>
  <c r="J6" i="3"/>
  <c r="K6" i="3"/>
  <c r="L6" i="3"/>
  <c r="M6" i="3"/>
  <c r="N6" i="3"/>
  <c r="K28" i="1"/>
  <c r="K102" i="1" s="1"/>
  <c r="G47" i="5" l="1"/>
  <c r="G51" i="5" s="1"/>
  <c r="AQ8" i="3"/>
  <c r="J65" i="5"/>
  <c r="AO6" i="3"/>
  <c r="J72" i="5"/>
  <c r="L65" i="5"/>
  <c r="AQ6" i="3"/>
  <c r="L72" i="5"/>
  <c r="AR8" i="3"/>
  <c r="K48" i="3"/>
  <c r="Z47" i="3"/>
  <c r="K38" i="5" s="1"/>
  <c r="AP47" i="3"/>
  <c r="AP6" i="3"/>
  <c r="K65" i="5"/>
  <c r="K72" i="5"/>
  <c r="AO8" i="3"/>
  <c r="E48" i="3"/>
  <c r="T47" i="3"/>
  <c r="E38" i="5" s="1"/>
  <c r="G65" i="5"/>
  <c r="AL6" i="3"/>
  <c r="G72" i="5"/>
  <c r="AM8" i="3"/>
  <c r="AP8" i="3"/>
  <c r="F48" i="3"/>
  <c r="AL48" i="3" s="1"/>
  <c r="AK47" i="3"/>
  <c r="U47" i="3"/>
  <c r="F38" i="5" s="1"/>
  <c r="N48" i="3"/>
  <c r="AS47" i="3"/>
  <c r="AC47" i="3"/>
  <c r="N38" i="5" s="1"/>
  <c r="I65" i="5"/>
  <c r="AN6" i="3"/>
  <c r="I72" i="5"/>
  <c r="H65" i="5"/>
  <c r="AM6" i="3"/>
  <c r="H72" i="5"/>
  <c r="AN8" i="3"/>
  <c r="M48" i="3"/>
  <c r="AR47" i="3"/>
  <c r="AB47" i="3"/>
  <c r="M38" i="5" s="1"/>
  <c r="L48" i="3"/>
  <c r="AA47" i="3"/>
  <c r="L38" i="5" s="1"/>
  <c r="AQ47" i="3"/>
  <c r="AS6" i="3"/>
  <c r="N65" i="5"/>
  <c r="N72" i="5"/>
  <c r="F65" i="5"/>
  <c r="AK6" i="3"/>
  <c r="F72" i="5"/>
  <c r="AL8" i="3"/>
  <c r="J48" i="3"/>
  <c r="AO47" i="3"/>
  <c r="Y47" i="3"/>
  <c r="J38" i="5" s="1"/>
  <c r="H48" i="3"/>
  <c r="AM47" i="3"/>
  <c r="W47" i="3"/>
  <c r="H38" i="5" s="1"/>
  <c r="AN47" i="3"/>
  <c r="AL47" i="3"/>
  <c r="M65" i="5"/>
  <c r="AR6" i="3"/>
  <c r="M72" i="5"/>
  <c r="AS8" i="3"/>
  <c r="AK8" i="3"/>
  <c r="K47" i="5"/>
  <c r="K51" i="5" s="1"/>
  <c r="I50" i="3"/>
  <c r="X49" i="3"/>
  <c r="I40" i="5" s="1"/>
  <c r="G49" i="3"/>
  <c r="V48" i="3"/>
  <c r="K49" i="5"/>
  <c r="K4" i="3"/>
  <c r="E28" i="5"/>
  <c r="K28" i="5"/>
  <c r="M28" i="5"/>
  <c r="N28" i="5"/>
  <c r="G29" i="5"/>
  <c r="I44" i="5"/>
  <c r="I30" i="5"/>
  <c r="J28" i="5"/>
  <c r="F28" i="5"/>
  <c r="H28" i="5"/>
  <c r="L28" i="5"/>
  <c r="I5" i="3"/>
  <c r="L5" i="3"/>
  <c r="H5" i="3"/>
  <c r="E5" i="3"/>
  <c r="I53" i="1"/>
  <c r="M5" i="3"/>
  <c r="K5" i="3"/>
  <c r="G5" i="3"/>
  <c r="M53" i="1"/>
  <c r="H53" i="1"/>
  <c r="N5" i="3"/>
  <c r="J5" i="3"/>
  <c r="F5" i="3"/>
  <c r="G53" i="1"/>
  <c r="E53" i="1"/>
  <c r="L53" i="1"/>
  <c r="G28" i="1"/>
  <c r="G102" i="1" s="1"/>
  <c r="AO24" i="3"/>
  <c r="J68" i="5"/>
  <c r="J42" i="5"/>
  <c r="J89" i="5"/>
  <c r="J84" i="5"/>
  <c r="J61" i="5"/>
  <c r="AO3" i="3"/>
  <c r="K5" i="2"/>
  <c r="Y3" i="3"/>
  <c r="J12" i="5"/>
  <c r="J4" i="5"/>
  <c r="J3" i="3"/>
  <c r="Y24" i="3"/>
  <c r="J33" i="5"/>
  <c r="J24" i="3"/>
  <c r="AK24" i="3"/>
  <c r="F68" i="5"/>
  <c r="F42" i="5"/>
  <c r="F89" i="5"/>
  <c r="F84" i="5"/>
  <c r="F61" i="5"/>
  <c r="F4" i="5"/>
  <c r="G5" i="2"/>
  <c r="AK3" i="3"/>
  <c r="U3" i="3"/>
  <c r="F12" i="5"/>
  <c r="F3" i="3"/>
  <c r="U24" i="3"/>
  <c r="F33" i="5"/>
  <c r="F24" i="3"/>
  <c r="M68" i="5"/>
  <c r="M42" i="5"/>
  <c r="M89" i="5"/>
  <c r="M84" i="5"/>
  <c r="M61" i="5"/>
  <c r="AR24" i="3"/>
  <c r="M12" i="5"/>
  <c r="M3" i="3"/>
  <c r="M4" i="5"/>
  <c r="AB24" i="3"/>
  <c r="AB3" i="3"/>
  <c r="M33" i="5"/>
  <c r="M24" i="3"/>
  <c r="AR3" i="3"/>
  <c r="N5" i="2"/>
  <c r="E68" i="5"/>
  <c r="E42" i="5"/>
  <c r="E89" i="5"/>
  <c r="E84" i="5"/>
  <c r="E61" i="5"/>
  <c r="AJ24" i="3"/>
  <c r="AJ3" i="3"/>
  <c r="T3" i="3"/>
  <c r="E12" i="5"/>
  <c r="T24" i="3"/>
  <c r="E33" i="5"/>
  <c r="E24" i="3"/>
  <c r="E4" i="5"/>
  <c r="F5" i="2"/>
  <c r="E3" i="3"/>
  <c r="AS24" i="3"/>
  <c r="N68" i="5"/>
  <c r="N42" i="5"/>
  <c r="N89" i="5"/>
  <c r="N84" i="5"/>
  <c r="N61" i="5"/>
  <c r="N3" i="3"/>
  <c r="N12" i="5"/>
  <c r="N4" i="5"/>
  <c r="O5" i="2"/>
  <c r="AS3" i="3"/>
  <c r="AC24" i="3"/>
  <c r="AC3" i="3"/>
  <c r="N33" i="5"/>
  <c r="N24" i="3"/>
  <c r="I68" i="5"/>
  <c r="I42" i="5"/>
  <c r="I89" i="5"/>
  <c r="I84" i="5"/>
  <c r="I61" i="5"/>
  <c r="AN24" i="3"/>
  <c r="AN3" i="3"/>
  <c r="X3" i="3"/>
  <c r="I12" i="5"/>
  <c r="X24" i="3"/>
  <c r="I33" i="5"/>
  <c r="I24" i="3"/>
  <c r="I3" i="3"/>
  <c r="I4" i="5"/>
  <c r="J5" i="2"/>
  <c r="L89" i="5"/>
  <c r="L84" i="5"/>
  <c r="L61" i="5"/>
  <c r="AQ24" i="3"/>
  <c r="L68" i="5"/>
  <c r="L42" i="5"/>
  <c r="L4" i="5"/>
  <c r="AA24" i="3"/>
  <c r="AA3" i="3"/>
  <c r="L33" i="5"/>
  <c r="L24" i="3"/>
  <c r="AQ3" i="3"/>
  <c r="M5" i="2"/>
  <c r="L12" i="5"/>
  <c r="L3" i="3"/>
  <c r="H89" i="5"/>
  <c r="H84" i="5"/>
  <c r="H61" i="5"/>
  <c r="AM24" i="3"/>
  <c r="H68" i="5"/>
  <c r="H42" i="5"/>
  <c r="H3" i="3"/>
  <c r="W24" i="3"/>
  <c r="H33" i="5"/>
  <c r="H24" i="3"/>
  <c r="H4" i="5"/>
  <c r="I5" i="2"/>
  <c r="AM3" i="3"/>
  <c r="W3" i="3"/>
  <c r="H12" i="5"/>
  <c r="K89" i="5"/>
  <c r="K84" i="5"/>
  <c r="K61" i="5"/>
  <c r="K68" i="5"/>
  <c r="K42" i="5"/>
  <c r="Z24" i="3"/>
  <c r="Z3" i="3"/>
  <c r="K33" i="5"/>
  <c r="K24" i="3"/>
  <c r="L5" i="2"/>
  <c r="AP3" i="3"/>
  <c r="AP24" i="3"/>
  <c r="K12" i="5"/>
  <c r="K3" i="3"/>
  <c r="K4" i="5"/>
  <c r="G89" i="5"/>
  <c r="G84" i="5"/>
  <c r="G61" i="5"/>
  <c r="G68" i="5"/>
  <c r="G42" i="5"/>
  <c r="V24" i="3"/>
  <c r="G33" i="5"/>
  <c r="G24" i="3"/>
  <c r="AL24" i="3"/>
  <c r="G4" i="5"/>
  <c r="AL3" i="3"/>
  <c r="V3" i="3"/>
  <c r="G12" i="5"/>
  <c r="H5" i="2"/>
  <c r="G3" i="3"/>
  <c r="L28" i="1"/>
  <c r="L102" i="1" s="1"/>
  <c r="H28" i="1"/>
  <c r="H102" i="1" s="1"/>
  <c r="E28" i="1"/>
  <c r="E102" i="1" s="1"/>
  <c r="N28" i="1"/>
  <c r="N102" i="1" s="1"/>
  <c r="J28" i="1"/>
  <c r="J102" i="1" s="1"/>
  <c r="F28" i="1"/>
  <c r="F102" i="1" s="1"/>
  <c r="M28" i="1"/>
  <c r="M102" i="1" s="1"/>
  <c r="I28" i="1"/>
  <c r="I102" i="1" s="1"/>
  <c r="K103" i="1"/>
  <c r="M54" i="1" l="1"/>
  <c r="I54" i="1"/>
  <c r="L54" i="1"/>
  <c r="E54" i="1"/>
  <c r="G54" i="1"/>
  <c r="H54" i="1"/>
  <c r="L47" i="5"/>
  <c r="L51" i="5" s="1"/>
  <c r="E47" i="5"/>
  <c r="E51" i="5" s="1"/>
  <c r="M47" i="5"/>
  <c r="M51" i="5" s="1"/>
  <c r="I85" i="5"/>
  <c r="I64" i="5"/>
  <c r="I86" i="5"/>
  <c r="AN5" i="3"/>
  <c r="I71" i="5"/>
  <c r="H47" i="5"/>
  <c r="H51" i="5" s="1"/>
  <c r="K21" i="3"/>
  <c r="Z5" i="3" s="1"/>
  <c r="K64" i="5"/>
  <c r="K86" i="5"/>
  <c r="AP5" i="3"/>
  <c r="K85" i="5"/>
  <c r="K71" i="5"/>
  <c r="H85" i="5"/>
  <c r="H86" i="5"/>
  <c r="H64" i="5"/>
  <c r="AM5" i="3"/>
  <c r="H71" i="5"/>
  <c r="J49" i="3"/>
  <c r="Y48" i="3"/>
  <c r="AO48" i="3"/>
  <c r="M86" i="5"/>
  <c r="AR5" i="3"/>
  <c r="M85" i="5"/>
  <c r="M64" i="5"/>
  <c r="M71" i="5"/>
  <c r="X50" i="3"/>
  <c r="I39" i="5" s="1"/>
  <c r="H49" i="3"/>
  <c r="AM48" i="3"/>
  <c r="W48" i="3"/>
  <c r="AN48" i="3"/>
  <c r="L49" i="3"/>
  <c r="AA48" i="3"/>
  <c r="AQ48" i="3"/>
  <c r="M49" i="3"/>
  <c r="AB48" i="3"/>
  <c r="AR48" i="3"/>
  <c r="G50" i="3"/>
  <c r="V49" i="3"/>
  <c r="G40" i="5" s="1"/>
  <c r="N49" i="3"/>
  <c r="AC48" i="3"/>
  <c r="AS48" i="3"/>
  <c r="I56" i="5"/>
  <c r="F85" i="5"/>
  <c r="F86" i="5"/>
  <c r="F64" i="5"/>
  <c r="AK5" i="3"/>
  <c r="F71" i="5"/>
  <c r="K63" i="5"/>
  <c r="K70" i="5"/>
  <c r="F49" i="3"/>
  <c r="AL49" i="3" s="1"/>
  <c r="AK48" i="3"/>
  <c r="U48" i="3"/>
  <c r="J47" i="5"/>
  <c r="J51" i="5" s="1"/>
  <c r="F47" i="5"/>
  <c r="F51" i="5" s="1"/>
  <c r="K49" i="3"/>
  <c r="AP48" i="3"/>
  <c r="Z48" i="3"/>
  <c r="N64" i="5"/>
  <c r="N85" i="5"/>
  <c r="N86" i="5"/>
  <c r="AS5" i="3"/>
  <c r="N71" i="5"/>
  <c r="L86" i="5"/>
  <c r="L64" i="5"/>
  <c r="L85" i="5"/>
  <c r="AQ5" i="3"/>
  <c r="L71" i="5"/>
  <c r="G85" i="5"/>
  <c r="G64" i="5"/>
  <c r="AL5" i="3"/>
  <c r="G86" i="5"/>
  <c r="G71" i="5"/>
  <c r="N47" i="5"/>
  <c r="N51" i="5" s="1"/>
  <c r="J64" i="5"/>
  <c r="J86" i="5"/>
  <c r="AO5" i="3"/>
  <c r="J85" i="5"/>
  <c r="J71" i="5"/>
  <c r="E86" i="5"/>
  <c r="E64" i="5"/>
  <c r="E85" i="5"/>
  <c r="E71" i="5"/>
  <c r="K92" i="5"/>
  <c r="K94" i="5"/>
  <c r="E49" i="3"/>
  <c r="T48" i="3"/>
  <c r="I54" i="5"/>
  <c r="K53" i="1"/>
  <c r="K54" i="1" s="1"/>
  <c r="H4" i="3"/>
  <c r="H29" i="5"/>
  <c r="F29" i="5"/>
  <c r="J29" i="5"/>
  <c r="G44" i="5"/>
  <c r="G30" i="5"/>
  <c r="I31" i="5"/>
  <c r="N29" i="5"/>
  <c r="M29" i="5"/>
  <c r="E29" i="5"/>
  <c r="L29" i="5"/>
  <c r="K29" i="5"/>
  <c r="H103" i="1"/>
  <c r="K22" i="3"/>
  <c r="F4" i="3"/>
  <c r="I103" i="1"/>
  <c r="I4" i="3"/>
  <c r="I10" i="3" s="1"/>
  <c r="J4" i="3"/>
  <c r="AP4" i="3" s="1"/>
  <c r="L103" i="1"/>
  <c r="L4" i="3"/>
  <c r="N103" i="1"/>
  <c r="N4" i="3"/>
  <c r="E103" i="1"/>
  <c r="E4" i="3"/>
  <c r="M103" i="1"/>
  <c r="M4" i="3"/>
  <c r="G4" i="3"/>
  <c r="K10" i="3"/>
  <c r="F103" i="1"/>
  <c r="G103" i="1"/>
  <c r="F53" i="1"/>
  <c r="F54" i="1" s="1"/>
  <c r="J53" i="1"/>
  <c r="J54" i="1" s="1"/>
  <c r="E7" i="5"/>
  <c r="N53" i="1"/>
  <c r="N54" i="1" s="1"/>
  <c r="K6" i="5"/>
  <c r="J103" i="1"/>
  <c r="K93" i="5" l="1"/>
  <c r="Z20" i="3"/>
  <c r="Z4" i="3"/>
  <c r="H21" i="3"/>
  <c r="W4" i="3" s="1"/>
  <c r="H63" i="5"/>
  <c r="AM4" i="3"/>
  <c r="H70" i="5"/>
  <c r="AK4" i="3"/>
  <c r="F63" i="5"/>
  <c r="F70" i="5"/>
  <c r="G56" i="5"/>
  <c r="H92" i="5"/>
  <c r="H94" i="5"/>
  <c r="H49" i="5"/>
  <c r="N92" i="5"/>
  <c r="AS20" i="3"/>
  <c r="N94" i="5"/>
  <c r="N49" i="5"/>
  <c r="M50" i="3"/>
  <c r="AB49" i="3"/>
  <c r="M40" i="5" s="1"/>
  <c r="AR49" i="3"/>
  <c r="K91" i="5"/>
  <c r="K90" i="5"/>
  <c r="Z10" i="3"/>
  <c r="K48" i="5"/>
  <c r="L63" i="5"/>
  <c r="AQ4" i="3"/>
  <c r="L70" i="5"/>
  <c r="J92" i="5"/>
  <c r="AO20" i="3"/>
  <c r="J94" i="5"/>
  <c r="J49" i="5"/>
  <c r="G63" i="5"/>
  <c r="AL4" i="3"/>
  <c r="G70" i="5"/>
  <c r="AP20" i="3"/>
  <c r="N50" i="3"/>
  <c r="AS49" i="3"/>
  <c r="AC49" i="3"/>
  <c r="N40" i="5" s="1"/>
  <c r="J50" i="3"/>
  <c r="AO49" i="3"/>
  <c r="Y49" i="3"/>
  <c r="J40" i="5" s="1"/>
  <c r="E63" i="5"/>
  <c r="E70" i="5"/>
  <c r="I92" i="5"/>
  <c r="AN20" i="3"/>
  <c r="I94" i="5"/>
  <c r="I49" i="5"/>
  <c r="I59" i="5" s="1"/>
  <c r="V50" i="3"/>
  <c r="G39" i="5" s="1"/>
  <c r="AO4" i="3"/>
  <c r="J63" i="5"/>
  <c r="J70" i="5"/>
  <c r="L50" i="3"/>
  <c r="AQ49" i="3"/>
  <c r="AA49" i="3"/>
  <c r="L40" i="5" s="1"/>
  <c r="I63" i="5"/>
  <c r="AN4" i="3"/>
  <c r="I70" i="5"/>
  <c r="K50" i="3"/>
  <c r="AP49" i="3"/>
  <c r="Z49" i="3"/>
  <c r="K40" i="5" s="1"/>
  <c r="M63" i="5"/>
  <c r="AR4" i="3"/>
  <c r="M70" i="5"/>
  <c r="M92" i="5"/>
  <c r="M94" i="5"/>
  <c r="M49" i="5"/>
  <c r="F50" i="3"/>
  <c r="AL50" i="3" s="1"/>
  <c r="AK49" i="3"/>
  <c r="U49" i="3"/>
  <c r="F40" i="5" s="1"/>
  <c r="F92" i="5"/>
  <c r="F94" i="5"/>
  <c r="F49" i="5"/>
  <c r="N63" i="5"/>
  <c r="AS4" i="3"/>
  <c r="N70" i="5"/>
  <c r="Z22" i="3"/>
  <c r="E50" i="3"/>
  <c r="T49" i="3"/>
  <c r="E40" i="5" s="1"/>
  <c r="H50" i="3"/>
  <c r="AM49" i="3"/>
  <c r="W49" i="3"/>
  <c r="H40" i="5" s="1"/>
  <c r="AN49" i="3"/>
  <c r="K62" i="5"/>
  <c r="K58" i="5"/>
  <c r="K53" i="5"/>
  <c r="Z21" i="3"/>
  <c r="Z13" i="3"/>
  <c r="K69" i="5"/>
  <c r="Z17" i="3"/>
  <c r="Z9" i="3"/>
  <c r="Z7" i="3"/>
  <c r="Z19" i="3"/>
  <c r="Z14" i="3"/>
  <c r="Z18" i="3"/>
  <c r="Z12" i="3"/>
  <c r="K95" i="5"/>
  <c r="Z16" i="3"/>
  <c r="Z15" i="3"/>
  <c r="K96" i="5"/>
  <c r="Z11" i="3"/>
  <c r="K97" i="5"/>
  <c r="Z8" i="3"/>
  <c r="K45" i="5"/>
  <c r="Z6" i="3"/>
  <c r="H10" i="3"/>
  <c r="N30" i="5"/>
  <c r="N44" i="5"/>
  <c r="J30" i="5"/>
  <c r="J44" i="5"/>
  <c r="F44" i="5"/>
  <c r="F30" i="5"/>
  <c r="L30" i="5"/>
  <c r="L44" i="5"/>
  <c r="E44" i="5"/>
  <c r="E30" i="5"/>
  <c r="M30" i="5"/>
  <c r="M44" i="5"/>
  <c r="G31" i="5"/>
  <c r="H30" i="5"/>
  <c r="H44" i="5"/>
  <c r="K44" i="5"/>
  <c r="K30" i="5"/>
  <c r="I22" i="3"/>
  <c r="F22" i="3"/>
  <c r="H22" i="3"/>
  <c r="E21" i="3"/>
  <c r="T4" i="3" s="1"/>
  <c r="E10" i="3"/>
  <c r="J21" i="3"/>
  <c r="Y20" i="3" s="1"/>
  <c r="J10" i="3"/>
  <c r="N22" i="3"/>
  <c r="AR20" i="3"/>
  <c r="G21" i="3"/>
  <c r="V4" i="3" s="1"/>
  <c r="G10" i="3"/>
  <c r="M22" i="3"/>
  <c r="G54" i="5"/>
  <c r="J22" i="3"/>
  <c r="AP22" i="3" s="1"/>
  <c r="AK20" i="3"/>
  <c r="M21" i="3"/>
  <c r="M10" i="3"/>
  <c r="N21" i="3"/>
  <c r="AC20" i="3" s="1"/>
  <c r="N10" i="3"/>
  <c r="L10" i="3"/>
  <c r="L21" i="3"/>
  <c r="I21" i="3"/>
  <c r="F21" i="3"/>
  <c r="F93" i="5" s="1"/>
  <c r="F10" i="3"/>
  <c r="K5" i="5"/>
  <c r="H7" i="5"/>
  <c r="K7" i="5"/>
  <c r="L7" i="5"/>
  <c r="N7" i="5"/>
  <c r="M7" i="5"/>
  <c r="F7" i="5"/>
  <c r="I7" i="5"/>
  <c r="J7" i="5"/>
  <c r="G7" i="5"/>
  <c r="H6" i="5"/>
  <c r="F6" i="5"/>
  <c r="I6" i="5"/>
  <c r="N6" i="5"/>
  <c r="M6" i="5"/>
  <c r="J6" i="5"/>
  <c r="W20" i="3" l="1"/>
  <c r="H93" i="5"/>
  <c r="AM20" i="3"/>
  <c r="AC4" i="3"/>
  <c r="N93" i="5"/>
  <c r="F10" i="5"/>
  <c r="M62" i="5"/>
  <c r="M53" i="5"/>
  <c r="AR21" i="3"/>
  <c r="M58" i="5"/>
  <c r="AB21" i="3"/>
  <c r="AB14" i="3"/>
  <c r="AB17" i="3"/>
  <c r="AB7" i="3"/>
  <c r="AB12" i="3"/>
  <c r="M69" i="5"/>
  <c r="AB19" i="3"/>
  <c r="AB13" i="3"/>
  <c r="AB18" i="3"/>
  <c r="AB9" i="3"/>
  <c r="AB16" i="3"/>
  <c r="M95" i="5"/>
  <c r="AB15" i="3"/>
  <c r="AB11" i="3"/>
  <c r="M97" i="5"/>
  <c r="M96" i="5"/>
  <c r="AB6" i="3"/>
  <c r="AB8" i="3"/>
  <c r="M45" i="5"/>
  <c r="AB5" i="3"/>
  <c r="I90" i="5"/>
  <c r="I91" i="5"/>
  <c r="AN10" i="3"/>
  <c r="X10" i="3"/>
  <c r="I48" i="5"/>
  <c r="J90" i="5"/>
  <c r="J91" i="5"/>
  <c r="AO10" i="3"/>
  <c r="Y10" i="3"/>
  <c r="J48" i="5"/>
  <c r="L56" i="5"/>
  <c r="L54" i="5"/>
  <c r="AS50" i="3"/>
  <c r="AC50" i="3"/>
  <c r="N39" i="5" s="1"/>
  <c r="U4" i="3"/>
  <c r="I53" i="5"/>
  <c r="I58" i="5"/>
  <c r="I62" i="5"/>
  <c r="AN21" i="3"/>
  <c r="X21" i="3"/>
  <c r="X17" i="3"/>
  <c r="X18" i="3"/>
  <c r="X14" i="3"/>
  <c r="X7" i="3"/>
  <c r="X9" i="3"/>
  <c r="X19" i="3"/>
  <c r="X12" i="3"/>
  <c r="I69" i="5"/>
  <c r="X13" i="3"/>
  <c r="I95" i="5"/>
  <c r="X16" i="3"/>
  <c r="X15" i="3"/>
  <c r="I45" i="5"/>
  <c r="I97" i="5"/>
  <c r="I96" i="5"/>
  <c r="X11" i="3"/>
  <c r="X6" i="3"/>
  <c r="X8" i="3"/>
  <c r="X5" i="3"/>
  <c r="Y22" i="3"/>
  <c r="AO22" i="3"/>
  <c r="J53" i="5"/>
  <c r="AO21" i="3"/>
  <c r="J58" i="5"/>
  <c r="J62" i="5"/>
  <c r="Y21" i="3"/>
  <c r="Y18" i="3"/>
  <c r="Y9" i="3"/>
  <c r="Y13" i="3"/>
  <c r="J69" i="5"/>
  <c r="Y12" i="3"/>
  <c r="Y19" i="3"/>
  <c r="Y7" i="3"/>
  <c r="Y14" i="3"/>
  <c r="Y17" i="3"/>
  <c r="J95" i="5"/>
  <c r="Y16" i="3"/>
  <c r="Y15" i="3"/>
  <c r="J96" i="5"/>
  <c r="Y11" i="3"/>
  <c r="J97" i="5"/>
  <c r="Y6" i="3"/>
  <c r="J45" i="5"/>
  <c r="Y8" i="3"/>
  <c r="Y5" i="3"/>
  <c r="H56" i="5"/>
  <c r="H54" i="5"/>
  <c r="H59" i="5" s="1"/>
  <c r="AB20" i="3"/>
  <c r="E91" i="5"/>
  <c r="E90" i="5"/>
  <c r="T10" i="3"/>
  <c r="E48" i="5"/>
  <c r="AQ50" i="3"/>
  <c r="AA50" i="3"/>
  <c r="L39" i="5" s="1"/>
  <c r="K8" i="5"/>
  <c r="K10" i="5"/>
  <c r="L91" i="5"/>
  <c r="L90" i="5"/>
  <c r="AQ10" i="3"/>
  <c r="AA10" i="3"/>
  <c r="L48" i="5"/>
  <c r="AB22" i="3"/>
  <c r="E53" i="5"/>
  <c r="E62" i="5"/>
  <c r="E58" i="5"/>
  <c r="T21" i="3"/>
  <c r="T18" i="3"/>
  <c r="T17" i="3"/>
  <c r="T7" i="3"/>
  <c r="T19" i="3"/>
  <c r="T12" i="3"/>
  <c r="T13" i="3"/>
  <c r="T14" i="3"/>
  <c r="E69" i="5"/>
  <c r="T9" i="3"/>
  <c r="E95" i="5"/>
  <c r="T16" i="3"/>
  <c r="T6" i="3"/>
  <c r="T15" i="3"/>
  <c r="E96" i="5"/>
  <c r="T11" i="3"/>
  <c r="E97" i="5"/>
  <c r="E45" i="5"/>
  <c r="T8" i="3"/>
  <c r="T5" i="3"/>
  <c r="F54" i="5"/>
  <c r="F59" i="5" s="1"/>
  <c r="F56" i="5"/>
  <c r="AM50" i="3"/>
  <c r="W50" i="3"/>
  <c r="H39" i="5" s="1"/>
  <c r="AN50" i="3"/>
  <c r="AP50" i="3"/>
  <c r="Z50" i="3"/>
  <c r="K39" i="5" s="1"/>
  <c r="I93" i="5"/>
  <c r="J93" i="5"/>
  <c r="AP10" i="3"/>
  <c r="H10" i="5"/>
  <c r="N90" i="5"/>
  <c r="N91" i="5"/>
  <c r="AS10" i="3"/>
  <c r="AC10" i="3"/>
  <c r="N48" i="5"/>
  <c r="G90" i="5"/>
  <c r="G91" i="5"/>
  <c r="AL10" i="3"/>
  <c r="V10" i="3"/>
  <c r="G48" i="5"/>
  <c r="G52" i="5" s="1"/>
  <c r="W22" i="3"/>
  <c r="M56" i="5"/>
  <c r="M54" i="5"/>
  <c r="M59" i="5" s="1"/>
  <c r="J56" i="5"/>
  <c r="J54" i="5"/>
  <c r="AP21" i="3"/>
  <c r="M93" i="5"/>
  <c r="X20" i="3"/>
  <c r="F62" i="5"/>
  <c r="F58" i="5"/>
  <c r="U21" i="3"/>
  <c r="F53" i="5"/>
  <c r="AK21" i="3"/>
  <c r="U17" i="3"/>
  <c r="U9" i="3"/>
  <c r="U12" i="3"/>
  <c r="U19" i="3"/>
  <c r="U18" i="3"/>
  <c r="F69" i="5"/>
  <c r="U7" i="3"/>
  <c r="U14" i="3"/>
  <c r="U13" i="3"/>
  <c r="F95" i="5"/>
  <c r="U16" i="3"/>
  <c r="U15" i="3"/>
  <c r="F96" i="5"/>
  <c r="F97" i="5"/>
  <c r="U11" i="3"/>
  <c r="F45" i="5"/>
  <c r="U6" i="3"/>
  <c r="U8" i="3"/>
  <c r="U5" i="3"/>
  <c r="AB4" i="3"/>
  <c r="AR50" i="3"/>
  <c r="AB50" i="3"/>
  <c r="M39" i="5" s="1"/>
  <c r="L62" i="5"/>
  <c r="L58" i="5"/>
  <c r="L53" i="5"/>
  <c r="AQ21" i="3"/>
  <c r="AA21" i="3"/>
  <c r="AA18" i="3"/>
  <c r="AA14" i="3"/>
  <c r="AA12" i="3"/>
  <c r="AA17" i="3"/>
  <c r="AA7" i="3"/>
  <c r="L69" i="5"/>
  <c r="AA13" i="3"/>
  <c r="AA19" i="3"/>
  <c r="AA9" i="3"/>
  <c r="AA16" i="3"/>
  <c r="L95" i="5"/>
  <c r="AA15" i="3"/>
  <c r="L96" i="5"/>
  <c r="L97" i="5"/>
  <c r="AA11" i="3"/>
  <c r="L45" i="5"/>
  <c r="AA8" i="3"/>
  <c r="AA6" i="3"/>
  <c r="AA5" i="3"/>
  <c r="J10" i="5"/>
  <c r="N53" i="5"/>
  <c r="N58" i="5"/>
  <c r="N62" i="5"/>
  <c r="AS21" i="3"/>
  <c r="AC21" i="3"/>
  <c r="AC14" i="3"/>
  <c r="N69" i="5"/>
  <c r="AC7" i="3"/>
  <c r="AC12" i="3"/>
  <c r="AC19" i="3"/>
  <c r="AC18" i="3"/>
  <c r="AC9" i="3"/>
  <c r="AC17" i="3"/>
  <c r="AC13" i="3"/>
  <c r="N95" i="5"/>
  <c r="AC16" i="3"/>
  <c r="AC15" i="3"/>
  <c r="N97" i="5"/>
  <c r="N96" i="5"/>
  <c r="AC11" i="3"/>
  <c r="AC8" i="3"/>
  <c r="AC6" i="3"/>
  <c r="N45" i="5"/>
  <c r="AC5" i="3"/>
  <c r="G62" i="5"/>
  <c r="AL21" i="3"/>
  <c r="G53" i="5"/>
  <c r="G58" i="5"/>
  <c r="V21" i="3"/>
  <c r="V18" i="3"/>
  <c r="V7" i="3"/>
  <c r="V13" i="3"/>
  <c r="V17" i="3"/>
  <c r="V14" i="3"/>
  <c r="V9" i="3"/>
  <c r="V19" i="3"/>
  <c r="G69" i="5"/>
  <c r="V12" i="3"/>
  <c r="G95" i="5"/>
  <c r="V16" i="3"/>
  <c r="V15" i="3"/>
  <c r="V11" i="3"/>
  <c r="G97" i="5"/>
  <c r="G96" i="5"/>
  <c r="G45" i="5"/>
  <c r="V8" i="3"/>
  <c r="V6" i="3"/>
  <c r="V5" i="3"/>
  <c r="U22" i="3"/>
  <c r="X4" i="3"/>
  <c r="AO50" i="3"/>
  <c r="Y50" i="3"/>
  <c r="J39" i="5" s="1"/>
  <c r="AA4" i="3"/>
  <c r="AC22" i="3"/>
  <c r="AS22" i="3"/>
  <c r="E54" i="5"/>
  <c r="E56" i="5"/>
  <c r="M10" i="5"/>
  <c r="E6" i="5"/>
  <c r="E10" i="5" s="1"/>
  <c r="E93" i="5"/>
  <c r="E92" i="5"/>
  <c r="T20" i="3"/>
  <c r="E94" i="5"/>
  <c r="E49" i="5"/>
  <c r="K56" i="5"/>
  <c r="K54" i="5"/>
  <c r="K59" i="5" s="1"/>
  <c r="H90" i="5"/>
  <c r="H91" i="5"/>
  <c r="AM10" i="3"/>
  <c r="W10" i="3"/>
  <c r="H48" i="5"/>
  <c r="U20" i="3"/>
  <c r="N10" i="5"/>
  <c r="G92" i="5"/>
  <c r="G93" i="5"/>
  <c r="AL20" i="3"/>
  <c r="V20" i="3"/>
  <c r="G94" i="5"/>
  <c r="G49" i="5"/>
  <c r="G59" i="5" s="1"/>
  <c r="I10" i="5"/>
  <c r="F91" i="5"/>
  <c r="F90" i="5"/>
  <c r="AK10" i="3"/>
  <c r="U10" i="3"/>
  <c r="F48" i="5"/>
  <c r="M91" i="5"/>
  <c r="M90" i="5"/>
  <c r="AR10" i="3"/>
  <c r="AB10" i="3"/>
  <c r="M48" i="5"/>
  <c r="L93" i="5"/>
  <c r="L92" i="5"/>
  <c r="AQ20" i="3"/>
  <c r="AA20" i="3"/>
  <c r="L94" i="5"/>
  <c r="L49" i="5"/>
  <c r="AN22" i="3"/>
  <c r="X22" i="3"/>
  <c r="N54" i="5"/>
  <c r="N59" i="5" s="1"/>
  <c r="N56" i="5"/>
  <c r="T50" i="3"/>
  <c r="E39" i="5" s="1"/>
  <c r="AK50" i="3"/>
  <c r="U50" i="3"/>
  <c r="F39" i="5" s="1"/>
  <c r="Y4" i="3"/>
  <c r="J59" i="5"/>
  <c r="H58" i="5"/>
  <c r="H53" i="5"/>
  <c r="AM21" i="3"/>
  <c r="H62" i="5"/>
  <c r="W21" i="3"/>
  <c r="W14" i="3"/>
  <c r="W17" i="3"/>
  <c r="W12" i="3"/>
  <c r="W13" i="3"/>
  <c r="W18" i="3"/>
  <c r="W9" i="3"/>
  <c r="W19" i="3"/>
  <c r="W7" i="3"/>
  <c r="H69" i="5"/>
  <c r="H95" i="5"/>
  <c r="W16" i="3"/>
  <c r="W15" i="3"/>
  <c r="H97" i="5"/>
  <c r="W11" i="3"/>
  <c r="H96" i="5"/>
  <c r="H45" i="5"/>
  <c r="W6" i="3"/>
  <c r="W8" i="3"/>
  <c r="W5" i="3"/>
  <c r="M31" i="5"/>
  <c r="J31" i="5"/>
  <c r="H31" i="5"/>
  <c r="E31" i="5"/>
  <c r="N31" i="5"/>
  <c r="K31" i="5"/>
  <c r="L31" i="5"/>
  <c r="F31" i="5"/>
  <c r="L6" i="5"/>
  <c r="L10" i="5" s="1"/>
  <c r="G6" i="5"/>
  <c r="G10" i="5" s="1"/>
  <c r="E22" i="3"/>
  <c r="L22" i="3"/>
  <c r="AR22" i="3" s="1"/>
  <c r="N5" i="5"/>
  <c r="G22" i="3"/>
  <c r="AM22" i="3" s="1"/>
  <c r="G5" i="5"/>
  <c r="J5" i="5"/>
  <c r="I5" i="5"/>
  <c r="E5" i="5"/>
  <c r="F5" i="5"/>
  <c r="L5" i="5"/>
  <c r="M5" i="5"/>
  <c r="H5" i="5"/>
  <c r="N8" i="5"/>
  <c r="K52" i="5"/>
  <c r="K57" i="5"/>
  <c r="F8" i="5"/>
  <c r="H8" i="5"/>
  <c r="M8" i="5"/>
  <c r="J8" i="5"/>
  <c r="I8" i="5"/>
  <c r="L59" i="5" l="1"/>
  <c r="E59" i="5"/>
  <c r="E8" i="5"/>
  <c r="F9" i="5" s="1"/>
  <c r="L8" i="5"/>
  <c r="L9" i="5" s="1"/>
  <c r="T22" i="3"/>
  <c r="AL22" i="3"/>
  <c r="V22" i="3"/>
  <c r="AK22" i="3"/>
  <c r="AQ22" i="3"/>
  <c r="AA22" i="3"/>
  <c r="G8" i="5"/>
  <c r="H9" i="5" s="1"/>
  <c r="G57" i="5"/>
  <c r="I9" i="5"/>
  <c r="N9" i="5"/>
  <c r="J9" i="5"/>
  <c r="M52" i="5"/>
  <c r="M57" i="5"/>
  <c r="K9" i="5"/>
  <c r="F52" i="5"/>
  <c r="F57" i="5"/>
  <c r="J52" i="5"/>
  <c r="J57" i="5"/>
  <c r="I52" i="5"/>
  <c r="I57" i="5"/>
  <c r="E52" i="5"/>
  <c r="E57" i="5"/>
  <c r="H57" i="5"/>
  <c r="H52" i="5"/>
  <c r="N52" i="5"/>
  <c r="N57" i="5"/>
  <c r="L52" i="5"/>
  <c r="L57" i="5"/>
  <c r="M9" i="5" l="1"/>
  <c r="G9" i="5"/>
  <c r="C85" i="1"/>
  <c r="C21" i="15" l="1"/>
  <c r="D21" i="15"/>
  <c r="B13" i="3" l="1"/>
  <c r="B14" i="3"/>
  <c r="AH14" i="3" l="1"/>
  <c r="AH13" i="3"/>
  <c r="D28" i="1"/>
  <c r="D102" i="1" s="1"/>
  <c r="C33" i="2"/>
  <c r="C52" i="2"/>
  <c r="B73" i="1"/>
  <c r="C78" i="1"/>
  <c r="D78" i="1"/>
  <c r="B78" i="1"/>
  <c r="C8" i="3"/>
  <c r="D8" i="3"/>
  <c r="C73" i="1"/>
  <c r="D73" i="1"/>
  <c r="C70" i="1"/>
  <c r="D70" i="1"/>
  <c r="B70" i="1"/>
  <c r="C67" i="1"/>
  <c r="D67" i="1"/>
  <c r="B67" i="1"/>
  <c r="AI8" i="3" l="1"/>
  <c r="AJ8" i="3"/>
  <c r="D4" i="3"/>
  <c r="B103" i="1"/>
  <c r="D66" i="1"/>
  <c r="D15" i="3" s="1"/>
  <c r="C66" i="1"/>
  <c r="C15" i="3" s="1"/>
  <c r="B66" i="1"/>
  <c r="B102" i="1" s="1"/>
  <c r="AI15" i="3" l="1"/>
  <c r="AJ15" i="3"/>
  <c r="D63" i="5"/>
  <c r="D70" i="5"/>
  <c r="AJ4" i="3"/>
  <c r="B104" i="1"/>
  <c r="C11" i="3"/>
  <c r="D11" i="3"/>
  <c r="AI11" i="3" l="1"/>
  <c r="D87" i="5"/>
  <c r="AJ11" i="3"/>
  <c r="C87" i="5"/>
  <c r="C89" i="5"/>
  <c r="D89" i="5"/>
  <c r="B89" i="5"/>
  <c r="C84" i="5"/>
  <c r="D84" i="5"/>
  <c r="B84" i="5"/>
  <c r="C68" i="5"/>
  <c r="D68" i="5"/>
  <c r="B68" i="5"/>
  <c r="C61" i="5"/>
  <c r="D61" i="5"/>
  <c r="B61" i="5"/>
  <c r="B42" i="5"/>
  <c r="C42" i="5"/>
  <c r="D42" i="5"/>
  <c r="C33" i="5"/>
  <c r="D33" i="5"/>
  <c r="B33" i="5"/>
  <c r="C12" i="5"/>
  <c r="D12" i="5"/>
  <c r="B12" i="5"/>
  <c r="B4" i="5"/>
  <c r="C4" i="5"/>
  <c r="D4" i="5"/>
  <c r="AI24" i="3"/>
  <c r="AH24" i="3"/>
  <c r="AI3" i="3"/>
  <c r="AH3" i="3"/>
  <c r="R3" i="3"/>
  <c r="R24" i="3"/>
  <c r="S24" i="3"/>
  <c r="Q24" i="3"/>
  <c r="C24" i="3"/>
  <c r="D24" i="3"/>
  <c r="B24" i="3"/>
  <c r="S3" i="3"/>
  <c r="Q3" i="3"/>
  <c r="B3" i="3"/>
  <c r="D3" i="3"/>
  <c r="C3" i="3"/>
  <c r="D5" i="2" l="1"/>
  <c r="E5" i="2"/>
  <c r="C5" i="2"/>
  <c r="F22" i="10" l="1"/>
  <c r="G22" i="10"/>
  <c r="E22" i="10"/>
  <c r="H24" i="15"/>
  <c r="H23" i="15"/>
  <c r="H22" i="15"/>
  <c r="F21" i="15"/>
  <c r="F25" i="15" s="1"/>
  <c r="E24" i="15"/>
  <c r="E23" i="15"/>
  <c r="E22" i="15"/>
  <c r="G21" i="15"/>
  <c r="G25" i="15" s="1"/>
  <c r="G26" i="10" l="1"/>
  <c r="F26" i="10"/>
  <c r="E26" i="10"/>
  <c r="I23" i="15"/>
  <c r="C24" i="10" s="1"/>
  <c r="D24" i="10" s="1"/>
  <c r="I24" i="15"/>
  <c r="H21" i="15"/>
  <c r="E21" i="15"/>
  <c r="I22" i="15"/>
  <c r="C23" i="10" s="1"/>
  <c r="D23" i="10" s="1"/>
  <c r="H25" i="15"/>
  <c r="I21" i="15" l="1"/>
  <c r="H6" i="15" l="1"/>
  <c r="E9" i="10"/>
  <c r="H14" i="15"/>
  <c r="H15" i="15"/>
  <c r="H16" i="15"/>
  <c r="H17" i="15"/>
  <c r="H13" i="15"/>
  <c r="H10" i="15"/>
  <c r="H7" i="15"/>
  <c r="D35" i="15"/>
  <c r="C35" i="15"/>
  <c r="H31" i="15"/>
  <c r="G32" i="15"/>
  <c r="F32" i="15"/>
  <c r="D32" i="15"/>
  <c r="C32" i="15"/>
  <c r="H28" i="15"/>
  <c r="H27" i="15"/>
  <c r="G29" i="15"/>
  <c r="H29" i="15" s="1"/>
  <c r="I29" i="15" s="1"/>
  <c r="E28" i="15"/>
  <c r="E27" i="15"/>
  <c r="H20" i="15"/>
  <c r="G18" i="15"/>
  <c r="F18" i="15"/>
  <c r="E14" i="15"/>
  <c r="E15" i="15"/>
  <c r="E16" i="15"/>
  <c r="E17" i="15"/>
  <c r="E13" i="15"/>
  <c r="D18" i="15"/>
  <c r="C18" i="15"/>
  <c r="G11" i="15"/>
  <c r="F11" i="15"/>
  <c r="E10" i="15"/>
  <c r="D11" i="15"/>
  <c r="C11" i="15"/>
  <c r="D8" i="15"/>
  <c r="C8" i="15"/>
  <c r="E35" i="15" l="1"/>
  <c r="H18" i="15"/>
  <c r="H11" i="15"/>
  <c r="I10" i="15"/>
  <c r="I28" i="15"/>
  <c r="I6" i="15"/>
  <c r="I17" i="15"/>
  <c r="E18" i="15"/>
  <c r="H32" i="15"/>
  <c r="I13" i="15"/>
  <c r="I14" i="15"/>
  <c r="I16" i="15"/>
  <c r="E11" i="15"/>
  <c r="I27" i="15"/>
  <c r="I15" i="15"/>
  <c r="I18" i="15" l="1"/>
  <c r="I11" i="15"/>
  <c r="A6" i="10"/>
  <c r="H34" i="15" l="1"/>
  <c r="G35" i="15"/>
  <c r="F35" i="15"/>
  <c r="E34" i="15"/>
  <c r="E31" i="15"/>
  <c r="I31" i="15" s="1"/>
  <c r="F8" i="15"/>
  <c r="E7" i="15"/>
  <c r="I7" i="15" s="1"/>
  <c r="G8" i="15"/>
  <c r="G42" i="15" s="1"/>
  <c r="D52" i="2"/>
  <c r="C41" i="3" s="1"/>
  <c r="E52" i="2"/>
  <c r="D41" i="3" s="1"/>
  <c r="C37" i="3"/>
  <c r="D37" i="3"/>
  <c r="D42" i="3"/>
  <c r="C42" i="3"/>
  <c r="D85" i="1"/>
  <c r="D6" i="3"/>
  <c r="C28" i="1"/>
  <c r="C102" i="1" s="1"/>
  <c r="F42" i="15" l="1"/>
  <c r="D65" i="5"/>
  <c r="D72" i="5"/>
  <c r="AJ6" i="3"/>
  <c r="R42" i="3"/>
  <c r="S42" i="3"/>
  <c r="AI42" i="3"/>
  <c r="AJ42" i="3"/>
  <c r="S37" i="3"/>
  <c r="D35" i="5" s="1"/>
  <c r="AI37" i="3"/>
  <c r="AJ37" i="3"/>
  <c r="R37" i="3"/>
  <c r="C35" i="5" s="1"/>
  <c r="S41" i="3"/>
  <c r="D36" i="5" s="1"/>
  <c r="AI41" i="3"/>
  <c r="AJ41" i="3"/>
  <c r="R41" i="3"/>
  <c r="C36" i="5" s="1"/>
  <c r="F17" i="22"/>
  <c r="C4" i="3"/>
  <c r="D5" i="3"/>
  <c r="C6" i="3"/>
  <c r="C104" i="1"/>
  <c r="D43" i="3"/>
  <c r="C43" i="3"/>
  <c r="H8" i="15"/>
  <c r="H42" i="15" s="1"/>
  <c r="E32" i="15"/>
  <c r="H35" i="15"/>
  <c r="E8" i="15"/>
  <c r="I34" i="15"/>
  <c r="C47" i="15" l="1"/>
  <c r="C51" i="15"/>
  <c r="C49" i="15" s="1"/>
  <c r="C65" i="5"/>
  <c r="C72" i="5"/>
  <c r="D86" i="5"/>
  <c r="D64" i="5"/>
  <c r="D85" i="5"/>
  <c r="D71" i="5"/>
  <c r="AJ5" i="3"/>
  <c r="AI6" i="3"/>
  <c r="R43" i="3"/>
  <c r="S43" i="3"/>
  <c r="AI43" i="3"/>
  <c r="AJ43" i="3"/>
  <c r="C63" i="5"/>
  <c r="C70" i="5"/>
  <c r="AI4" i="3"/>
  <c r="I32" i="15"/>
  <c r="D103" i="1"/>
  <c r="C103" i="1"/>
  <c r="C53" i="1"/>
  <c r="C54" i="1" s="1"/>
  <c r="D53" i="1"/>
  <c r="D54" i="1" s="1"/>
  <c r="C5" i="3"/>
  <c r="D21" i="3"/>
  <c r="D10" i="3"/>
  <c r="I8" i="15"/>
  <c r="I35" i="15"/>
  <c r="C36" i="10" s="1"/>
  <c r="D36" i="10" s="1"/>
  <c r="C64" i="5" l="1"/>
  <c r="C86" i="5"/>
  <c r="C85" i="5"/>
  <c r="C71" i="5"/>
  <c r="C92" i="5"/>
  <c r="C94" i="5"/>
  <c r="D93" i="5"/>
  <c r="D92" i="5"/>
  <c r="S20" i="3"/>
  <c r="AI20" i="3"/>
  <c r="D94" i="5"/>
  <c r="AJ20" i="3"/>
  <c r="D91" i="5"/>
  <c r="D90" i="5"/>
  <c r="S10" i="3"/>
  <c r="D48" i="5"/>
  <c r="AJ10" i="3"/>
  <c r="AI5" i="3"/>
  <c r="D62" i="5"/>
  <c r="D53" i="5"/>
  <c r="D58" i="5"/>
  <c r="S21" i="3"/>
  <c r="S12" i="3"/>
  <c r="S17" i="3"/>
  <c r="S7" i="3"/>
  <c r="D69" i="5"/>
  <c r="S9" i="3"/>
  <c r="S19" i="3"/>
  <c r="S13" i="3"/>
  <c r="S14" i="3"/>
  <c r="S18" i="3"/>
  <c r="D95" i="5"/>
  <c r="S16" i="3"/>
  <c r="AJ21" i="3"/>
  <c r="S8" i="3"/>
  <c r="S4" i="3"/>
  <c r="S15" i="3"/>
  <c r="D97" i="5"/>
  <c r="D96" i="5"/>
  <c r="S11" i="3"/>
  <c r="S6" i="3"/>
  <c r="S5" i="3"/>
  <c r="C22" i="3"/>
  <c r="D22" i="3"/>
  <c r="C10" i="3"/>
  <c r="C21" i="3"/>
  <c r="C93" i="5" s="1"/>
  <c r="C9" i="10"/>
  <c r="AI22" i="3" l="1"/>
  <c r="S22" i="3"/>
  <c r="AJ22" i="3"/>
  <c r="C62" i="5"/>
  <c r="C58" i="5"/>
  <c r="C53" i="5"/>
  <c r="R21" i="3"/>
  <c r="R9" i="3"/>
  <c r="R12" i="3"/>
  <c r="R14" i="3"/>
  <c r="R13" i="3"/>
  <c r="R18" i="3"/>
  <c r="R19" i="3"/>
  <c r="C69" i="5"/>
  <c r="R7" i="3"/>
  <c r="R17" i="3"/>
  <c r="C95" i="5"/>
  <c r="R16" i="3"/>
  <c r="R8" i="3"/>
  <c r="R15" i="3"/>
  <c r="C97" i="5"/>
  <c r="C96" i="5"/>
  <c r="R11" i="3"/>
  <c r="R6" i="3"/>
  <c r="R4" i="3"/>
  <c r="C91" i="5"/>
  <c r="C90" i="5"/>
  <c r="R10" i="3"/>
  <c r="C48" i="5"/>
  <c r="AI10" i="3"/>
  <c r="R5" i="3"/>
  <c r="AI21" i="3"/>
  <c r="R22" i="3"/>
  <c r="R20" i="3"/>
  <c r="F36" i="10"/>
  <c r="G36" i="10"/>
  <c r="E33" i="10"/>
  <c r="F33" i="10"/>
  <c r="G33" i="10"/>
  <c r="E19" i="10"/>
  <c r="E43" i="10" s="1"/>
  <c r="E48" i="10" s="1"/>
  <c r="F19" i="10"/>
  <c r="G19" i="10"/>
  <c r="E12" i="10"/>
  <c r="F12" i="10"/>
  <c r="G12" i="10"/>
  <c r="F9" i="10"/>
  <c r="G9" i="10"/>
  <c r="A29" i="10"/>
  <c r="B29" i="10"/>
  <c r="C29" i="10"/>
  <c r="D29" i="10" s="1"/>
  <c r="B30" i="10"/>
  <c r="A31" i="10"/>
  <c r="B31" i="10"/>
  <c r="A32" i="10"/>
  <c r="B32" i="10"/>
  <c r="B33" i="10"/>
  <c r="A34" i="10"/>
  <c r="B34" i="10"/>
  <c r="A35" i="10"/>
  <c r="B35" i="10"/>
  <c r="B36" i="10"/>
  <c r="B19" i="10"/>
  <c r="A20" i="10"/>
  <c r="B20" i="10"/>
  <c r="A21" i="10"/>
  <c r="B21" i="10"/>
  <c r="A22" i="10"/>
  <c r="B22" i="10"/>
  <c r="A25" i="10"/>
  <c r="B25" i="10"/>
  <c r="B26" i="10"/>
  <c r="A27" i="10"/>
  <c r="B27" i="10"/>
  <c r="A28" i="10"/>
  <c r="B28" i="10"/>
  <c r="B12" i="10"/>
  <c r="A13" i="10"/>
  <c r="B13" i="10"/>
  <c r="A14" i="10"/>
  <c r="B14" i="10"/>
  <c r="A15" i="10"/>
  <c r="B15" i="10"/>
  <c r="A16" i="10"/>
  <c r="B16" i="10"/>
  <c r="A17" i="10"/>
  <c r="B17" i="10"/>
  <c r="A18" i="10"/>
  <c r="B18" i="10"/>
  <c r="A10" i="10"/>
  <c r="B10" i="10"/>
  <c r="A11" i="10"/>
  <c r="B11" i="10"/>
  <c r="B9" i="10"/>
  <c r="B6" i="10"/>
  <c r="C25" i="10"/>
  <c r="D25" i="10" s="1"/>
  <c r="C17" i="10"/>
  <c r="D17" i="10" s="1"/>
  <c r="C16" i="10"/>
  <c r="D16" i="10" s="1"/>
  <c r="F48" i="10" l="1"/>
  <c r="D9" i="10"/>
  <c r="G48" i="10"/>
  <c r="C35" i="10"/>
  <c r="D35" i="10" s="1"/>
  <c r="C15" i="10"/>
  <c r="D15" i="10" s="1"/>
  <c r="C22" i="10"/>
  <c r="D22" i="10" s="1"/>
  <c r="C14" i="10"/>
  <c r="D14" i="10" s="1"/>
  <c r="C19" i="10"/>
  <c r="D19" i="10" s="1"/>
  <c r="C30" i="10"/>
  <c r="D30" i="10" s="1"/>
  <c r="C11" i="10"/>
  <c r="D11" i="10" s="1"/>
  <c r="C18" i="10"/>
  <c r="D18" i="10" s="1"/>
  <c r="C32" i="10"/>
  <c r="D32" i="10" s="1"/>
  <c r="C28" i="10"/>
  <c r="D28" i="10" s="1"/>
  <c r="C33" i="10"/>
  <c r="D33" i="10" s="1"/>
  <c r="C12" i="10" l="1"/>
  <c r="D12" i="10" s="1"/>
  <c r="B7" i="10" l="1"/>
  <c r="B8" i="10"/>
  <c r="C8" i="10" l="1"/>
  <c r="D8" i="10" s="1"/>
  <c r="C7" i="10"/>
  <c r="D7" i="10" s="1"/>
  <c r="A52" i="10" l="1"/>
  <c r="B43" i="10"/>
  <c r="A8" i="10"/>
  <c r="A7" i="10"/>
  <c r="B9" i="3" l="1"/>
  <c r="B29" i="3"/>
  <c r="B28" i="3"/>
  <c r="A21" i="3"/>
  <c r="A22" i="3"/>
  <c r="A25" i="3"/>
  <c r="A26" i="3"/>
  <c r="A27" i="3"/>
  <c r="A30" i="3"/>
  <c r="A31" i="3"/>
  <c r="A32" i="3"/>
  <c r="A33" i="3"/>
  <c r="A34" i="3"/>
  <c r="A35" i="3"/>
  <c r="A36" i="3"/>
  <c r="A37" i="3"/>
  <c r="A38" i="3"/>
  <c r="A39" i="3"/>
  <c r="A40" i="3"/>
  <c r="A41" i="3"/>
  <c r="A42" i="3"/>
  <c r="A43" i="3"/>
  <c r="A44" i="3"/>
  <c r="A45" i="3"/>
  <c r="A47" i="3"/>
  <c r="B45" i="3"/>
  <c r="B35" i="3"/>
  <c r="B39" i="3"/>
  <c r="B40" i="3"/>
  <c r="B32" i="3"/>
  <c r="B33" i="3"/>
  <c r="B34" i="3"/>
  <c r="B19" i="3"/>
  <c r="B15" i="3"/>
  <c r="B18" i="3"/>
  <c r="B17" i="3"/>
  <c r="B12" i="3"/>
  <c r="B8" i="3"/>
  <c r="B7" i="3"/>
  <c r="D54" i="2"/>
  <c r="E54" i="2"/>
  <c r="C54" i="2"/>
  <c r="D53" i="2"/>
  <c r="E53" i="2"/>
  <c r="C53" i="2"/>
  <c r="AH34" i="3" l="1"/>
  <c r="AH8" i="3"/>
  <c r="B22" i="5"/>
  <c r="AH40" i="3"/>
  <c r="AH17" i="3"/>
  <c r="B21" i="5"/>
  <c r="AH39" i="3"/>
  <c r="AH28" i="3"/>
  <c r="B17" i="5"/>
  <c r="AH32" i="3"/>
  <c r="AH12" i="3"/>
  <c r="AH18" i="3"/>
  <c r="AH35" i="3"/>
  <c r="AH15" i="3"/>
  <c r="B27" i="5"/>
  <c r="AH45" i="3"/>
  <c r="AH29" i="3"/>
  <c r="AH7" i="3"/>
  <c r="AH33" i="3"/>
  <c r="AH19" i="3"/>
  <c r="AH9" i="3"/>
  <c r="B11" i="3"/>
  <c r="B87" i="5" s="1"/>
  <c r="C27" i="5"/>
  <c r="D21" i="5"/>
  <c r="D13" i="5"/>
  <c r="D22" i="5"/>
  <c r="C21" i="5"/>
  <c r="C17" i="5"/>
  <c r="D18" i="5"/>
  <c r="C13" i="5"/>
  <c r="D17" i="5"/>
  <c r="C22" i="5"/>
  <c r="D27" i="5"/>
  <c r="B36" i="3"/>
  <c r="D82" i="5"/>
  <c r="C82" i="5"/>
  <c r="C80" i="5"/>
  <c r="D81" i="5"/>
  <c r="D80" i="5"/>
  <c r="C81" i="5"/>
  <c r="B26" i="3"/>
  <c r="B16" i="3"/>
  <c r="B18" i="5" l="1"/>
  <c r="AH36" i="3"/>
  <c r="AH26" i="3"/>
  <c r="AH16" i="3"/>
  <c r="AH11" i="3"/>
  <c r="C18" i="5"/>
  <c r="B41" i="3" l="1"/>
  <c r="B37" i="3"/>
  <c r="C95" i="1"/>
  <c r="D95" i="1"/>
  <c r="F11" i="22" s="1"/>
  <c r="B95" i="1"/>
  <c r="C92" i="1"/>
  <c r="D92" i="1"/>
  <c r="F10" i="22" s="1"/>
  <c r="B92" i="1"/>
  <c r="B19" i="5" l="1"/>
  <c r="AH37" i="3"/>
  <c r="B23" i="5"/>
  <c r="AH41" i="3"/>
  <c r="F12" i="22"/>
  <c r="D23" i="5"/>
  <c r="D19" i="5"/>
  <c r="C23" i="5"/>
  <c r="B4" i="3"/>
  <c r="B43" i="3"/>
  <c r="B30" i="3"/>
  <c r="B6" i="3"/>
  <c r="B15" i="5" l="1"/>
  <c r="AH30" i="3"/>
  <c r="B25" i="5"/>
  <c r="AH43" i="3"/>
  <c r="AH4" i="3"/>
  <c r="AH6" i="3"/>
  <c r="F19" i="22"/>
  <c r="C21" i="22"/>
  <c r="C38" i="3"/>
  <c r="C31" i="3"/>
  <c r="D38" i="3"/>
  <c r="D31" i="3"/>
  <c r="D104" i="1"/>
  <c r="C79" i="5"/>
  <c r="D79" i="5"/>
  <c r="C77" i="5"/>
  <c r="D77" i="5"/>
  <c r="D78" i="5"/>
  <c r="C15" i="5"/>
  <c r="C19" i="5"/>
  <c r="D14" i="5"/>
  <c r="D15" i="5"/>
  <c r="C14" i="5"/>
  <c r="C25" i="5"/>
  <c r="D25" i="5"/>
  <c r="D7" i="5"/>
  <c r="B5" i="3"/>
  <c r="R38" i="3" l="1"/>
  <c r="R31" i="3"/>
  <c r="C34" i="5" s="1"/>
  <c r="B92" i="5"/>
  <c r="AH20" i="3"/>
  <c r="B94" i="5"/>
  <c r="B10" i="3"/>
  <c r="B86" i="5"/>
  <c r="B85" i="5"/>
  <c r="AH5" i="3"/>
  <c r="AI31" i="3"/>
  <c r="S31" i="3"/>
  <c r="D34" i="5" s="1"/>
  <c r="AJ31" i="3"/>
  <c r="AI38" i="3"/>
  <c r="S38" i="3"/>
  <c r="AJ38" i="3"/>
  <c r="D47" i="3"/>
  <c r="D44" i="3"/>
  <c r="C44" i="3"/>
  <c r="B22" i="3"/>
  <c r="C78" i="5"/>
  <c r="D16" i="5"/>
  <c r="C16" i="5"/>
  <c r="C7" i="5"/>
  <c r="D24" i="5"/>
  <c r="C20" i="5"/>
  <c r="D20" i="5"/>
  <c r="C24" i="5"/>
  <c r="B6" i="5"/>
  <c r="D76" i="5"/>
  <c r="B7" i="5"/>
  <c r="B21" i="3"/>
  <c r="Q20" i="3" s="1"/>
  <c r="B10" i="5" l="1"/>
  <c r="S44" i="3"/>
  <c r="D37" i="5" s="1"/>
  <c r="AI44" i="3"/>
  <c r="AJ44" i="3"/>
  <c r="D48" i="3"/>
  <c r="AI47" i="3"/>
  <c r="S47" i="3"/>
  <c r="D38" i="5" s="1"/>
  <c r="AJ47" i="3"/>
  <c r="B53" i="5"/>
  <c r="B58" i="5"/>
  <c r="Q21" i="3"/>
  <c r="Q14" i="3"/>
  <c r="Q13" i="3"/>
  <c r="AH21" i="3"/>
  <c r="Q12" i="3"/>
  <c r="Q18" i="3"/>
  <c r="Q19" i="3"/>
  <c r="Q7" i="3"/>
  <c r="Q8" i="3"/>
  <c r="Q9" i="3"/>
  <c r="Q17" i="3"/>
  <c r="Q15" i="3"/>
  <c r="B96" i="5"/>
  <c r="Q11" i="3"/>
  <c r="B95" i="5"/>
  <c r="Q16" i="3"/>
  <c r="B97" i="5"/>
  <c r="Q6" i="3"/>
  <c r="Q4" i="3"/>
  <c r="Q5" i="3"/>
  <c r="B93" i="5"/>
  <c r="Q22" i="3"/>
  <c r="AH22" i="3"/>
  <c r="B91" i="5"/>
  <c r="Q10" i="3"/>
  <c r="B90" i="5"/>
  <c r="AH10" i="3"/>
  <c r="R44" i="3"/>
  <c r="C37" i="5" s="1"/>
  <c r="B5" i="5"/>
  <c r="C5" i="5"/>
  <c r="D5" i="5"/>
  <c r="C52" i="5"/>
  <c r="D6" i="5"/>
  <c r="D10" i="5" s="1"/>
  <c r="C43" i="5"/>
  <c r="C6" i="5"/>
  <c r="C10" i="5" s="1"/>
  <c r="C76" i="5"/>
  <c r="D43" i="5"/>
  <c r="D52" i="5"/>
  <c r="D57" i="5"/>
  <c r="D26" i="5"/>
  <c r="C26" i="5"/>
  <c r="B8" i="5"/>
  <c r="C47" i="5" l="1"/>
  <c r="C51" i="5" s="1"/>
  <c r="C45" i="5"/>
  <c r="C49" i="5"/>
  <c r="D49" i="3"/>
  <c r="AI48" i="3"/>
  <c r="S48" i="3"/>
  <c r="AJ48" i="3"/>
  <c r="D49" i="5"/>
  <c r="D45" i="5"/>
  <c r="D47" i="5"/>
  <c r="D51" i="5" s="1"/>
  <c r="C57" i="5"/>
  <c r="D8" i="5"/>
  <c r="E9" i="5" s="1"/>
  <c r="C8" i="5"/>
  <c r="C9" i="5" s="1"/>
  <c r="D28" i="5"/>
  <c r="C28" i="5"/>
  <c r="D50" i="3" l="1"/>
  <c r="AI49" i="3"/>
  <c r="S49" i="3"/>
  <c r="D40" i="5" s="1"/>
  <c r="AJ49" i="3"/>
  <c r="D9" i="5"/>
  <c r="C29" i="5"/>
  <c r="D29" i="5"/>
  <c r="AI50" i="3" l="1"/>
  <c r="S50" i="3"/>
  <c r="D39" i="5" s="1"/>
  <c r="AJ50" i="3"/>
  <c r="D30" i="5"/>
  <c r="C44" i="5"/>
  <c r="C30" i="5"/>
  <c r="D44" i="5"/>
  <c r="D56" i="5" l="1"/>
  <c r="D54" i="5"/>
  <c r="D59" i="5" s="1"/>
  <c r="C56" i="5"/>
  <c r="C54" i="5"/>
  <c r="C59" i="5" s="1"/>
  <c r="D31" i="5"/>
  <c r="C31" i="5"/>
  <c r="B27" i="3"/>
  <c r="B25" i="3"/>
  <c r="B70" i="5" l="1"/>
  <c r="B48" i="5"/>
  <c r="B52" i="5" s="1"/>
  <c r="B69" i="5"/>
  <c r="B71" i="5"/>
  <c r="B72" i="5"/>
  <c r="Q25" i="3"/>
  <c r="B74" i="5"/>
  <c r="B73" i="5"/>
  <c r="Q46" i="3"/>
  <c r="AH25" i="3"/>
  <c r="B67" i="5"/>
  <c r="Q34" i="3"/>
  <c r="Q33" i="3"/>
  <c r="Q45" i="3"/>
  <c r="Q28" i="3"/>
  <c r="Q29" i="3"/>
  <c r="Q39" i="3"/>
  <c r="Q40" i="3"/>
  <c r="Q35" i="3"/>
  <c r="B66" i="5"/>
  <c r="Q32" i="3"/>
  <c r="Q36" i="3"/>
  <c r="Q26" i="3"/>
  <c r="Q37" i="3"/>
  <c r="B35" i="5" s="1"/>
  <c r="Q41" i="3"/>
  <c r="B36" i="5" s="1"/>
  <c r="Q30" i="3"/>
  <c r="B65" i="5"/>
  <c r="Q43" i="3"/>
  <c r="B63" i="5"/>
  <c r="B64" i="5"/>
  <c r="B62" i="5"/>
  <c r="Q27" i="3"/>
  <c r="AH27" i="3"/>
  <c r="B13" i="5"/>
  <c r="B14" i="5"/>
  <c r="B77" i="5"/>
  <c r="B78" i="5"/>
  <c r="B82" i="5"/>
  <c r="C34" i="2"/>
  <c r="B79" i="5"/>
  <c r="B76" i="5"/>
  <c r="B80" i="5"/>
  <c r="B81" i="5"/>
  <c r="B38" i="3" l="1"/>
  <c r="B31" i="3"/>
  <c r="C49" i="2"/>
  <c r="B42" i="3"/>
  <c r="C58" i="2"/>
  <c r="C59" i="2"/>
  <c r="B57" i="5"/>
  <c r="Q38" i="3" l="1"/>
  <c r="AH38" i="3"/>
  <c r="Q42" i="3"/>
  <c r="AH42" i="3"/>
  <c r="Q31" i="3"/>
  <c r="B34" i="5" s="1"/>
  <c r="AH31" i="3"/>
  <c r="B20" i="5"/>
  <c r="B16" i="5"/>
  <c r="B24" i="5"/>
  <c r="B44" i="3"/>
  <c r="Q44" i="3" l="1"/>
  <c r="B37" i="5" s="1"/>
  <c r="AH44" i="3"/>
  <c r="B43" i="5"/>
  <c r="B26" i="5"/>
  <c r="B47" i="3"/>
  <c r="Q47" i="3" l="1"/>
  <c r="B38" i="5" s="1"/>
  <c r="AH47" i="3"/>
  <c r="B49" i="5"/>
  <c r="B45" i="5"/>
  <c r="B48" i="3"/>
  <c r="B28" i="5"/>
  <c r="B47" i="5" l="1"/>
  <c r="B51" i="5" s="1"/>
  <c r="Q48" i="3"/>
  <c r="AH48" i="3"/>
  <c r="B49" i="3"/>
  <c r="B29" i="5"/>
  <c r="B50" i="3" l="1"/>
  <c r="Q49" i="3"/>
  <c r="B40" i="5" s="1"/>
  <c r="AH49" i="3"/>
  <c r="B44" i="5"/>
  <c r="B30" i="5"/>
  <c r="Q50" i="3" l="1"/>
  <c r="B39" i="5" s="1"/>
  <c r="AH50" i="3"/>
  <c r="B54" i="5"/>
  <c r="B59" i="5" s="1"/>
  <c r="B56" i="5"/>
  <c r="B31" i="5"/>
  <c r="F49" i="10" l="1"/>
  <c r="G49" i="10" l="1"/>
  <c r="E20" i="15" l="1"/>
  <c r="I20" i="15" s="1"/>
  <c r="C21" i="10" s="1"/>
  <c r="D21" i="10" s="1"/>
  <c r="C25" i="15"/>
  <c r="C42" i="15" s="1"/>
  <c r="D25" i="15"/>
  <c r="D42" i="15" s="1"/>
  <c r="E25" i="15" l="1"/>
  <c r="E42" i="15" s="1"/>
  <c r="C49" i="10" l="1"/>
  <c r="D49" i="10" s="1"/>
  <c r="I25" i="15"/>
  <c r="I42" i="15" s="1"/>
  <c r="C46" i="15" s="1"/>
  <c r="C52" i="15" s="1"/>
  <c r="E57" i="15" s="1"/>
  <c r="C48" i="15" l="1"/>
  <c r="E55" i="15" s="1"/>
  <c r="C26" i="10"/>
  <c r="D26" i="10" s="1"/>
  <c r="C43" i="10" l="1"/>
  <c r="D43" i="10" s="1"/>
  <c r="C52" i="10"/>
  <c r="D52" i="10" s="1"/>
  <c r="C48" i="10" l="1"/>
  <c r="D48" i="10" s="1"/>
</calcChain>
</file>

<file path=xl/sharedStrings.xml><?xml version="1.0" encoding="utf-8"?>
<sst xmlns="http://schemas.openxmlformats.org/spreadsheetml/2006/main" count="545" uniqueCount="417">
  <si>
    <t>I.Stocuri:</t>
  </si>
  <si>
    <t>1. Materii prime si materiale consumabile</t>
  </si>
  <si>
    <t>2. Productia in curs de executie</t>
  </si>
  <si>
    <t>3. Produse finite si marfuri</t>
  </si>
  <si>
    <t>4. Avansuri pentru cumparari stocuri</t>
  </si>
  <si>
    <t>Sold Creditor</t>
  </si>
  <si>
    <t>Sold Debitor</t>
  </si>
  <si>
    <t>Repartizarea profitului</t>
  </si>
  <si>
    <t>C.Cheltuieli in avans</t>
  </si>
  <si>
    <t>IV.Casa si conturi la banci</t>
  </si>
  <si>
    <t>II.Creante</t>
  </si>
  <si>
    <t>A.Active imobilizate</t>
  </si>
  <si>
    <t>I.Imobilizari necorporale</t>
  </si>
  <si>
    <t>II.Imobilizari corporale</t>
  </si>
  <si>
    <t>III.Imobilizari financiare</t>
  </si>
  <si>
    <t>B.Active circulante</t>
  </si>
  <si>
    <t>F.Total active minus datorii curente</t>
  </si>
  <si>
    <t>I.Venituri in avans</t>
  </si>
  <si>
    <t>J.Capital si rezerve</t>
  </si>
  <si>
    <t>Datorii comerciale - furnizori</t>
  </si>
  <si>
    <t>1.  Împrumuturi din emisiunea de obligatiuni, prezentându-se separat împrumuturile din emisiunea de obligatiuni convertibile</t>
  </si>
  <si>
    <t>2. Sume datorate institutiilor de credit</t>
  </si>
  <si>
    <t>3. Avansuri încasate în contul comenzilor</t>
  </si>
  <si>
    <t>4. Datorii comerciale - furnizori</t>
  </si>
  <si>
    <t>5. Efecte de comert de platit</t>
  </si>
  <si>
    <t>6. Sume datorate entitatilor afiliate</t>
  </si>
  <si>
    <t>7. Sume datorate entitatilor de care compania este legata în virtutea intereselor de participare</t>
  </si>
  <si>
    <t>8. Alte datorii, inclusiv datoriile fiscale si datoriile privind asigurarile sociale</t>
  </si>
  <si>
    <t xml:space="preserve">5. Efecte de comert de platit </t>
  </si>
  <si>
    <t xml:space="preserve">6. Sume datorate entitatilor afiliate </t>
  </si>
  <si>
    <t xml:space="preserve">8. Alte datorii, inclusiv datoriile fiscale si datoriile privind asigurarile sociale </t>
  </si>
  <si>
    <t>II.Prime de capital</t>
  </si>
  <si>
    <t>III.Rezerve din reevaluare</t>
  </si>
  <si>
    <t>TOTAL ACTIV</t>
  </si>
  <si>
    <t>TOTAL CAPITALURI SI DATORII</t>
  </si>
  <si>
    <t>IV.Rezerve</t>
  </si>
  <si>
    <t>Active imobilizate - total</t>
  </si>
  <si>
    <t>Active circulante - total</t>
  </si>
  <si>
    <t>Stocuri - total</t>
  </si>
  <si>
    <t>Datorii ce trebuie platite intr-o perioada mai mare de un an - total</t>
  </si>
  <si>
    <t>Capitaluri proprii - total</t>
  </si>
  <si>
    <t>Imobilizari corporale - total</t>
  </si>
  <si>
    <t>Patrimoniul public</t>
  </si>
  <si>
    <t>Capitaluri - total</t>
  </si>
  <si>
    <t>Cifra de afaceri neta</t>
  </si>
  <si>
    <t>Rezultatul din exploatare</t>
  </si>
  <si>
    <t>Rezultatul din exploatare Profit</t>
  </si>
  <si>
    <t>Rezultatul din exploatare Pierdere</t>
  </si>
  <si>
    <t>Venituri financiare</t>
  </si>
  <si>
    <t>Cheltuieli financiare</t>
  </si>
  <si>
    <t>Rezultatul financiar</t>
  </si>
  <si>
    <t>Rezultatul financiar Profit</t>
  </si>
  <si>
    <t>Rezultatul financiar Pierdere</t>
  </si>
  <si>
    <t>Rezultatul curent</t>
  </si>
  <si>
    <t>Rezultatul curent Profit</t>
  </si>
  <si>
    <t>Rezultatul curent Pierdere</t>
  </si>
  <si>
    <t>Venituri extraordinare</t>
  </si>
  <si>
    <t>Cheltuieli extraordinare</t>
  </si>
  <si>
    <t>Rezultatul extraordinar</t>
  </si>
  <si>
    <t>Rezultatul extraordinar Profit</t>
  </si>
  <si>
    <t>Rezultatul extraordinar Pierdere</t>
  </si>
  <si>
    <t>Venituri totale</t>
  </si>
  <si>
    <t>Cheltuieli totale</t>
  </si>
  <si>
    <t>Rezultatul brut</t>
  </si>
  <si>
    <t>Rezultatul brut Profit</t>
  </si>
  <si>
    <t>Rezultatul brut Pierdere</t>
  </si>
  <si>
    <t>Rezultatul net</t>
  </si>
  <si>
    <t>Rezultatul net Profit</t>
  </si>
  <si>
    <t>Rezultatul net Pierdere</t>
  </si>
  <si>
    <t>Alte venituri din exploatare</t>
  </si>
  <si>
    <t>Venituri din exploatare - total</t>
  </si>
  <si>
    <t>Alte cheltuieli externe (cu energie şi apă)</t>
  </si>
  <si>
    <t xml:space="preserve">Cheltuieli privind mărfurile </t>
  </si>
  <si>
    <t xml:space="preserve">Ajustări de valoare privind activele circulante </t>
  </si>
  <si>
    <t>Cheltuieli din exploatare - total</t>
  </si>
  <si>
    <t>Ajustări de valoare privind imobilizările financiare şi investiţiile financiare deţinute ca active circulante</t>
  </si>
  <si>
    <t xml:space="preserve">Cheltuieli privind dobânzile </t>
  </si>
  <si>
    <t xml:space="preserve">Alte cheltuieli financiare  </t>
  </si>
  <si>
    <t>Impozit pe profit</t>
  </si>
  <si>
    <t>Cash si echivalente de cash</t>
  </si>
  <si>
    <t>Creante de incasat</t>
  </si>
  <si>
    <t>Stocuri</t>
  </si>
  <si>
    <t>Active imobilizate</t>
  </si>
  <si>
    <t>Active curente</t>
  </si>
  <si>
    <t>Activ total</t>
  </si>
  <si>
    <t>Datorii curente</t>
  </si>
  <si>
    <t>Alte datorii pe termen scurt</t>
  </si>
  <si>
    <t>Datorii financiare pe termen scurt</t>
  </si>
  <si>
    <t>Datorii pe termen lung</t>
  </si>
  <si>
    <t>Datorii financiare pe termen lung</t>
  </si>
  <si>
    <t>Alte datorii pe termen lung</t>
  </si>
  <si>
    <t>Capital propriu</t>
  </si>
  <si>
    <t>Venituri inregistrate in avans</t>
  </si>
  <si>
    <t>Provizioane</t>
  </si>
  <si>
    <t>EBT</t>
  </si>
  <si>
    <t>EBIT</t>
  </si>
  <si>
    <t>EBITDA</t>
  </si>
  <si>
    <t>Cheltuieli monetare de exploatare</t>
  </si>
  <si>
    <t>Ajustări de valoare privind imobilizările, activele circulante si provizioanele</t>
  </si>
  <si>
    <t>Cheltuieli inregistrate in avans</t>
  </si>
  <si>
    <t>Rate de rentabilitate</t>
  </si>
  <si>
    <t>Rate de marja</t>
  </si>
  <si>
    <t>Durate de rotatie</t>
  </si>
  <si>
    <t>Viteze de rotatie</t>
  </si>
  <si>
    <t>Indicatori de echilibru financiar</t>
  </si>
  <si>
    <t>Rate de lichiditate</t>
  </si>
  <si>
    <t>Coeficient de proportionalitate fata de cifra de afaceri</t>
  </si>
  <si>
    <t>Coeficient al activelor totale</t>
  </si>
  <si>
    <t>Coeficient al activelor imobilizate</t>
  </si>
  <si>
    <t>Coeficient al activelor curente</t>
  </si>
  <si>
    <t>Coeficient al stocurilor</t>
  </si>
  <si>
    <t>Coeficient al creantelor</t>
  </si>
  <si>
    <t>Coeficient al furnizorilor</t>
  </si>
  <si>
    <t>Coeficient al lichiditatilor</t>
  </si>
  <si>
    <t>TOTAL</t>
  </si>
  <si>
    <t>Construcţii şi instalaţii</t>
  </si>
  <si>
    <t>Dotări</t>
  </si>
  <si>
    <t>Solduri intermediare de gestiune</t>
  </si>
  <si>
    <t>Rate de solvabilitate si indatorare</t>
  </si>
  <si>
    <t>CA (Cifra de afaceri neta)</t>
  </si>
  <si>
    <t>Nr. crt</t>
  </si>
  <si>
    <t>Denumirea capitolelor şi subcapitolelor</t>
  </si>
  <si>
    <t>Cheltuieli eligibile</t>
  </si>
  <si>
    <t>Cheltuieli neeligibile</t>
  </si>
  <si>
    <t>Baza</t>
  </si>
  <si>
    <t>1.1</t>
  </si>
  <si>
    <t>1.2</t>
  </si>
  <si>
    <t>Amenajarea terenului</t>
  </si>
  <si>
    <t>TOTAL CAPITOL 1</t>
  </si>
  <si>
    <t>2.1</t>
  </si>
  <si>
    <t>Cheltuieli pentru asigurarea utilitatilor necesare obiectivului</t>
  </si>
  <si>
    <t> TOTAL CAPITOL 2</t>
  </si>
  <si>
    <t>3.1</t>
  </si>
  <si>
    <t>3.2</t>
  </si>
  <si>
    <t>3.3</t>
  </si>
  <si>
    <t>Proiectare si inginerie</t>
  </si>
  <si>
    <t>3.4</t>
  </si>
  <si>
    <t>3.5</t>
  </si>
  <si>
    <t> TOTAL CAPITOL 3</t>
  </si>
  <si>
    <t>4.1</t>
  </si>
  <si>
    <t>4.2</t>
  </si>
  <si>
    <t>4.3</t>
  </si>
  <si>
    <t>Active necorporale</t>
  </si>
  <si>
    <t>TOTAL CAPITOL 4</t>
  </si>
  <si>
    <t>III</t>
  </si>
  <si>
    <t>TOTAL GENERAL</t>
  </si>
  <si>
    <t>SURSE DE FINANŢARE</t>
  </si>
  <si>
    <t>I</t>
  </si>
  <si>
    <t>Valoarea totală a cererii de finantare, din care :</t>
  </si>
  <si>
    <t xml:space="preserve">Valoarea totala eligibilă </t>
  </si>
  <si>
    <t>II</t>
  </si>
  <si>
    <t xml:space="preserve">Contribuţia solicitantului la cheltuieli eligibile </t>
  </si>
  <si>
    <t>an 1</t>
  </si>
  <si>
    <t>an 2</t>
  </si>
  <si>
    <t>an 3</t>
  </si>
  <si>
    <t>Implementare</t>
  </si>
  <si>
    <t>I.Capital, din care</t>
  </si>
  <si>
    <t>Implementare si operare</t>
  </si>
  <si>
    <t>Alte cheltuieli materiale</t>
  </si>
  <si>
    <t>TOTAL CAPITOL 5</t>
  </si>
  <si>
    <t>TOTAL CAPITOL 6</t>
  </si>
  <si>
    <t>Profit net</t>
  </si>
  <si>
    <t>EBIT - impozit</t>
  </si>
  <si>
    <t>Amenajari pentru protectia mediului si aducerea la starea initiala</t>
  </si>
  <si>
    <t>Cheltuieli diverse și neprevăzute</t>
  </si>
  <si>
    <t>TOTAL CAPITOL 7</t>
  </si>
  <si>
    <t>1)</t>
  </si>
  <si>
    <t>2)</t>
  </si>
  <si>
    <t>3)</t>
  </si>
  <si>
    <t>Atunci când întreprinderea a primit ajutor pentru salvare și nu a rambursat încă împrumutul sau nu a încetat garanția sau a primit ajutoare pentru restructurare și face încă obiectul unui plan de restructurare.</t>
  </si>
  <si>
    <t>Atunci când întreprinderea face obiectul unei proceduri colective de insolvență sau îndeplinește criteriile prevăzute de legislația națională pentru inițierea unei proceduri colective de insolvență la cererea creditorilor săi.</t>
  </si>
  <si>
    <t>Rezultatul reportat</t>
  </si>
  <si>
    <t>Rezultatul exercitiului financiar</t>
  </si>
  <si>
    <t>Rezultatul total acumulat</t>
  </si>
  <si>
    <t>Dacă Rezultatul total acumulat este pozitiv, atunci solicitantul nu se încadrează în categoria întreprinderilor în dificultate.</t>
  </si>
  <si>
    <t>Capital social subscris si varsat</t>
  </si>
  <si>
    <t>Prime de capital</t>
  </si>
  <si>
    <t>Rezerve din reevaluare</t>
  </si>
  <si>
    <t>Rezerve</t>
  </si>
  <si>
    <t>i) Se calculează Rezultatul total acumulat al solicitantului</t>
  </si>
  <si>
    <t>Pentru a fi eligibil, solicitantul trebuie să nu se încadreze în categoria întreprinderilor în dificultate.</t>
  </si>
  <si>
    <t>Rezultat:</t>
  </si>
  <si>
    <t>O întreprindere este considerată a fi în dificultate dacă este îndeplinită cel puțin una dintre următoarele condiții*:</t>
  </si>
  <si>
    <t>Studii de teren</t>
  </si>
  <si>
    <t>Obtinere avize, acorduri, autorizatii</t>
  </si>
  <si>
    <t>Consultanta</t>
  </si>
  <si>
    <t>Asistenta tehnica</t>
  </si>
  <si>
    <t>CAP. 1</t>
  </si>
  <si>
    <t>Cheltuieli pentru amenajarea terenului</t>
  </si>
  <si>
    <t>CAP. 2</t>
  </si>
  <si>
    <t>Cheltuieli pt asigurarea utilităţilor necesare obiectivului</t>
  </si>
  <si>
    <t>CAP. 3</t>
  </si>
  <si>
    <t>Cheltuieli pentru proiectare și asistență tehnică</t>
  </si>
  <si>
    <t>CAP. 4</t>
  </si>
  <si>
    <t>Cheltuieli pentru investiţia de bază</t>
  </si>
  <si>
    <t>CAP. 5</t>
  </si>
  <si>
    <t>Alte cheltuieli</t>
  </si>
  <si>
    <t>Organizare de santier</t>
  </si>
  <si>
    <t>5.1</t>
  </si>
  <si>
    <t>5.2</t>
  </si>
  <si>
    <t>7.1</t>
  </si>
  <si>
    <t>CAP. 6</t>
  </si>
  <si>
    <t>Cheltuieli cu activitățile obligatorii de publicitate și informare aferente proiectului</t>
  </si>
  <si>
    <t>6.1</t>
  </si>
  <si>
    <t>CAP. 7</t>
  </si>
  <si>
    <t xml:space="preserve">Cheltuielile cu activitatea de audit financiar extern </t>
  </si>
  <si>
    <t>din care C+M</t>
  </si>
  <si>
    <t>Denumire</t>
  </si>
  <si>
    <t>Valoare (lei)</t>
  </si>
  <si>
    <t>4.2.1</t>
  </si>
  <si>
    <t>Echipamente tehnologice, utilaje, instalații de lucru, mobilier, echipamente informatice, birotică</t>
  </si>
  <si>
    <t>4.2.2</t>
  </si>
  <si>
    <t xml:space="preserve">Echipamente specifice în scopul obţinerii unei economii de energie, sisteme care utilizează surse regenerabile/ alternative de energie </t>
  </si>
  <si>
    <t>AN (Activ net) = Activ total - Datorii totale</t>
  </si>
  <si>
    <t>FR (Fond de rulment ) = Capital propriu + Datorii termen lung - Imobilizari</t>
  </si>
  <si>
    <t>NFR (necesar de fond de rulment) = Active curente cu exceptia trezoreriei - Datorii curente cu exceptia trezoreriei</t>
  </si>
  <si>
    <t>TN (trezoreria neta) = FR - NFR</t>
  </si>
  <si>
    <t>CF (cash flow) = variatia (D) TN</t>
  </si>
  <si>
    <t>Rata de acoperire a NFR din FR = NFR/FR</t>
  </si>
  <si>
    <t>Rexpl (Rezultatul din exploatare) = Venituri din exploatare - Cheltuieli de exploatare</t>
  </si>
  <si>
    <t>Rfin (Rezultatul financiar) = Venituri financiare - Cheltuieli financiare</t>
  </si>
  <si>
    <t>Rcrt (Rezultatul curent) = Rexpl + Rfin</t>
  </si>
  <si>
    <t>Rextr (Rezultatul extraordinar) = Venituri extraordinare - Cheltuieli extraordinare</t>
  </si>
  <si>
    <t>R brut (Rezultatul brut) = Rcrt + Rextr</t>
  </si>
  <si>
    <t>RN (Rezultatul net) = R brut - impozit pe profit</t>
  </si>
  <si>
    <t>EBT (Rezultat inainte de impozit) = RN + impozit pe profit</t>
  </si>
  <si>
    <t>EBIT (Rezultat inainte de dobanzi si impozit) = EBT + dobanzi</t>
  </si>
  <si>
    <t>EBITDA (Rezultat inainte de amortizare, dobanzi si impozit) = EBIT + amortizare</t>
  </si>
  <si>
    <t>R_Rexp = Rezultat exploatare / CA</t>
  </si>
  <si>
    <t>R_Rfin = Rezultat financiar / CA</t>
  </si>
  <si>
    <t>R_Rextr = Rezultat extraordinar / CA</t>
  </si>
  <si>
    <t>R_Rbrut = Rezultat brut / CA</t>
  </si>
  <si>
    <t>R_RN (sau R_PN) = Rezultat net (profit net) / CA</t>
  </si>
  <si>
    <t>R_EBITDA = EBITDA / CA</t>
  </si>
  <si>
    <t>R_EBIT = EBIT / CA</t>
  </si>
  <si>
    <t>R_PN = PN/CA</t>
  </si>
  <si>
    <t>viteza de rotatie a activelor = CA/Active</t>
  </si>
  <si>
    <t>descompunere ROA = R_PN · viteza de rotatie a activelor</t>
  </si>
  <si>
    <t>descompunerea ROE = R_PN · viteza de rotatie a activelor 
· rata de structura aferenta capitalului propriu</t>
  </si>
  <si>
    <t>rata de structura aferenta capitalului propriu = Active/CPR</t>
  </si>
  <si>
    <t>R_(EBIT-impozit) = (EBIT-impozit)/CA</t>
  </si>
  <si>
    <t>rata de structura aferenta capitalului investit = Active/cap investit</t>
  </si>
  <si>
    <t>efect de levier = ROE-Rec</t>
  </si>
  <si>
    <t>Durata de rotatie a activelor totale = (Active totale / CA) · 360</t>
  </si>
  <si>
    <t>Durata de rotatie a activelor imobilizate = (Active imobilizate / CA) · 360</t>
  </si>
  <si>
    <t>Durata de rotatie a activelor curente = (Active curente / CA) · 360</t>
  </si>
  <si>
    <t>Durata de rotatie a stocurilor = (Stocuri / CA) · 360</t>
  </si>
  <si>
    <t>Durata de rotatie a creantelor = (Creante / CA) · 360</t>
  </si>
  <si>
    <t>Durata de rotatie a furnizorilor = (Furnizori / CA) · 360</t>
  </si>
  <si>
    <t>Viteza de rotatie a activelor totale = CA / Active totale</t>
  </si>
  <si>
    <t>Viteza de rotatie a activelor imobilizate = CA / Active imobilizate</t>
  </si>
  <si>
    <t>Viteza de rotatie a activelor curente = CA / Active curente</t>
  </si>
  <si>
    <t>Viteza de rotatie a stocurilor = CA / Stocuri</t>
  </si>
  <si>
    <t>Viteza de rotatie a creantelor = CA / Creante</t>
  </si>
  <si>
    <t>Viteza de rotatie a furnizorilor = CA / Furnizori</t>
  </si>
  <si>
    <t>lichiditatea curenta  = active curente / datorii curente</t>
  </si>
  <si>
    <t>lichiditatea intermediara  = (active curente - stocuri) / datorii curente</t>
  </si>
  <si>
    <t>lichiditatea la vedere  =  lichiditati / datorii curente</t>
  </si>
  <si>
    <t>Rata solvabilității = Active totale/ Datorii curente</t>
  </si>
  <si>
    <t xml:space="preserve">Rata solvabilitatii generale  = Active totale / Datorii totale </t>
  </si>
  <si>
    <t>Rata solvabilitatii patrimoniale: = Capital propriu/capital propriu+datorii pe termen mediu şi lung, peste 1 an</t>
  </si>
  <si>
    <t>Ponderea capitalului propriu in activ = Capital propriu / Activ</t>
  </si>
  <si>
    <t>Levier = Datorii pe termen lung / Capital propriu</t>
  </si>
  <si>
    <t>Grad de indatorare pe termen lung = Datorii pe termen lung / Activ</t>
  </si>
  <si>
    <t>Grad de indatorare pe termen scurt = Datorii pe termen scurt / Activ</t>
  </si>
  <si>
    <t>Grad total de indatorare = Datorii totale / Activ</t>
  </si>
  <si>
    <t>Total eligibil</t>
  </si>
  <si>
    <t>Total neeligibil</t>
  </si>
  <si>
    <t>TVA elig.</t>
  </si>
  <si>
    <t>TVA ne-elig.</t>
  </si>
  <si>
    <t>Nr crt</t>
  </si>
  <si>
    <t>Buget cerere</t>
  </si>
  <si>
    <t>Total ani</t>
  </si>
  <si>
    <t>Valoarea totală a cererii de finantare:</t>
  </si>
  <si>
    <t>Contribuţia proprie totală (la cheltuieli eligibile și neeligibile), asigurată din:</t>
  </si>
  <si>
    <t>1A - Bilanțul</t>
  </si>
  <si>
    <t>1B - Contul de profit și pierdere</t>
  </si>
  <si>
    <t>Istoric Bilanț</t>
  </si>
  <si>
    <t>Istoric cont de profit și pierdere</t>
  </si>
  <si>
    <t>Indicatori structură bilanț (% din total activ)</t>
  </si>
  <si>
    <t>Indicatori modificare relativă</t>
  </si>
  <si>
    <t>Indicatori structură CPP (% in cifra de afaceri)</t>
  </si>
  <si>
    <t>2B - Planul investitional</t>
  </si>
  <si>
    <t>descompunere Rec = Rec = R_(EBIT-impozit) · viteza de rotatie a activelor · rata de structura aferenta capitalului investit</t>
  </si>
  <si>
    <t>Rec (rentabilitatea capitalului investit)  = (EBIT-impozit)/capital investit, unde CI=CPR+DTL+prov</t>
  </si>
  <si>
    <t>I.a.</t>
  </si>
  <si>
    <t>I.b.</t>
  </si>
  <si>
    <t>II.a.</t>
  </si>
  <si>
    <t>II.b.</t>
  </si>
  <si>
    <t>Capitol</t>
  </si>
  <si>
    <t>SURSE DE FINANTARE</t>
  </si>
  <si>
    <t xml:space="preserve">   - Surse proprii</t>
  </si>
  <si>
    <t xml:space="preserve">   - Imprumuturi bancare / surse imprumutate</t>
  </si>
  <si>
    <t>1C - Analiza financiară extinsă</t>
  </si>
  <si>
    <t>1D - Analiza financiară - Indicatori</t>
  </si>
  <si>
    <t>Completarea informațiilor se face în mod automat, în baza informațiilor introduse în foile de lucru 1.A-Bilanțul și 1.B-Contul de profit și pierdere, precum și a Analizei financiare extinse (foaia de lucru 1C)</t>
  </si>
  <si>
    <t>1E -Verificarea încadrării solicitantului în categoria întreprinderilor în dificultate</t>
  </si>
  <si>
    <t>Contribuţia solicitantului la cheltuieli neeligibile, inclusiv TVA aferenta</t>
  </si>
  <si>
    <t>Valoarea totala neeligibilă, inclusiv TVA aferenta</t>
  </si>
  <si>
    <t>Sume de reluat într-o perioadă de până la un an</t>
  </si>
  <si>
    <t>Sume de reluat într-o perioadă mai mare de un an</t>
  </si>
  <si>
    <t>1. Sume de reluat într-o perioadă de până la un an</t>
  </si>
  <si>
    <t>2. Sume de reluat într-o perioadă mai mare de un an</t>
  </si>
  <si>
    <t xml:space="preserve">1. Subvenţii pentru investiţii </t>
  </si>
  <si>
    <t>2. Venituri înregistrate în avans</t>
  </si>
  <si>
    <t>Sume de reluat intr-o perioada de pana la un an</t>
  </si>
  <si>
    <t>Sume de reluat intr-o perioada mai mare de un an</t>
  </si>
  <si>
    <r>
      <rPr>
        <sz val="10"/>
        <rFont val="Calibri"/>
        <family val="2"/>
        <charset val="238"/>
        <scheme val="minor"/>
      </rPr>
      <t>3. Venituri în avans aferente activelor primite prin transfer de la clienţi</t>
    </r>
    <r>
      <rPr>
        <b/>
        <sz val="10"/>
        <rFont val="Calibri"/>
        <family val="2"/>
        <charset val="238"/>
        <scheme val="minor"/>
      </rPr>
      <t xml:space="preserve"> </t>
    </r>
  </si>
  <si>
    <t>Fondul comercial negativ</t>
  </si>
  <si>
    <t>D.Datorii: sumele care trebuie platite intr-o perioada de pana la un an</t>
  </si>
  <si>
    <t>Acţiuni proprii</t>
  </si>
  <si>
    <t>Câştiguri legate de instrumentele de capitaluri proprii</t>
  </si>
  <si>
    <t>Pierderi legate de instrumentele de capitaluri proprii</t>
  </si>
  <si>
    <t>Patrimoniul privat</t>
  </si>
  <si>
    <t>G.Datorii: sumele care trebuie platite intr-o perioada mai mare de un an</t>
  </si>
  <si>
    <t>Alte impozite neprezentate la elementele de mai sus</t>
  </si>
  <si>
    <t>Reduceri comerciale primite</t>
  </si>
  <si>
    <t>Datorii: sumele care trebuie platite intr-o perioada de pana la un an</t>
  </si>
  <si>
    <t>E.Active circulante nete/datorii curente nete</t>
  </si>
  <si>
    <t>H.Provizioane</t>
  </si>
  <si>
    <t xml:space="preserve">Ajustări privind provizioanele  </t>
  </si>
  <si>
    <t>Verificarea de la pct. 1) se face în mod automat, în baza informațiilor introduse deja. Verificarea de la pct. 1) nu este aplicabilă întreprinderilor ce au mai puțin de 3 ani de la înființare.
Punctele 2) și 3) de mai jos fac obiectul Declarației de eligibilitate, pe propria răspundere.</t>
  </si>
  <si>
    <t>*) În conformitate  cu prevederile Regulamentului (UE) nr. 651/2014 al Comisiei din 17 iunie 2014 de declarare a anumitor categorii de ajutoare compatibile cu piața internă în aplicarea articolelor 107 și 108 din tratat</t>
  </si>
  <si>
    <t>Proiectia bilanțului la nivelul intregii activitati a intreprinderii, cu ajutor nerambursabil, pe perioada de implementare si operare a investitiei</t>
  </si>
  <si>
    <t>1.  Terenuri şi amenajări de terenuri</t>
  </si>
  <si>
    <t>2. Construcții</t>
  </si>
  <si>
    <t>3. Instalații tehnice şi mijloace de transport</t>
  </si>
  <si>
    <t>4. Mobilier, aparatură birotică, echipamente de protecție a valorilor umane şi materiale şi alte active corporale</t>
  </si>
  <si>
    <t>5. Investiții imobiliare</t>
  </si>
  <si>
    <t>6.Active corporale de explorare şi evaluare a resurselor minerale</t>
  </si>
  <si>
    <t>1. Cifra de afaceri neta</t>
  </si>
  <si>
    <t>2. Venituri aferente costului producției în curs de execuție (+ pentru C; - pentru D)</t>
  </si>
  <si>
    <t>3. Venituri  din productia de imobilizări necorporale și corporale</t>
  </si>
  <si>
    <t>4. Venituri din reevaluarea imobilizărilor corporale</t>
  </si>
  <si>
    <t>5. Venituri din producția de investiții imobiliare</t>
  </si>
  <si>
    <t>6. Venituri din subvenții de exploatare</t>
  </si>
  <si>
    <t>7. Alte venituri din exploatare</t>
  </si>
  <si>
    <t>9. Cheltuieli cu personalul</t>
  </si>
  <si>
    <t xml:space="preserve">8. Cheltuieli cu materiile prime şi materialele consumabile </t>
  </si>
  <si>
    <t>10. Ajustări de valoare privind imobilizările corporale şi necorporale</t>
  </si>
  <si>
    <t xml:space="preserve">11. Alte cheltuieli de exploatare </t>
  </si>
  <si>
    <t>12. Venituri din interese de participare</t>
  </si>
  <si>
    <t>13. Venituri din dobânzi</t>
  </si>
  <si>
    <t>14. Venituri din subvenţii de exploatare pentru dobânda datorată</t>
  </si>
  <si>
    <t>15. Alte venituri financiare</t>
  </si>
  <si>
    <t>16. Ajustări de valoare privind imobilizările financiare şi investiţiile financiare deţinute ca active circulante</t>
  </si>
  <si>
    <t xml:space="preserve">17. Cheltuieli privind dobânzile </t>
  </si>
  <si>
    <t>1.  Capital subscris vărsat</t>
  </si>
  <si>
    <t xml:space="preserve"> 2. Capital subscris nevărsat</t>
  </si>
  <si>
    <t xml:space="preserve"> 3. Patrimoniu regiei</t>
  </si>
  <si>
    <t xml:space="preserve"> 4. Patrimoniul institutelor naționale de cercetare-dezvoltare</t>
  </si>
  <si>
    <t>5.Alte elemente de capitaluri proprii</t>
  </si>
  <si>
    <t xml:space="preserve">Completați cu informatii din Bilanțul aferent ultimelor trei exercitii financiare incheiate (ultimii 3 ani fiscali). N reprezintă anul fiscal anterior depunerii cererii de finanțare. </t>
  </si>
  <si>
    <t xml:space="preserve">Completați cu informatii din Contul de profit și pierdere aferent ultimelor trei exercitii financiare incheiate (ultimii 3 ani fiscali).  N reprezintă anul fiscal anterior depunerii cererii de finanțare. </t>
  </si>
  <si>
    <t>Producția vândută</t>
  </si>
  <si>
    <t>Venituri din vânzarea mărfurilor</t>
  </si>
  <si>
    <t>Reduceri comerciale acordate</t>
  </si>
  <si>
    <t>Venituri din dobânzi înregistrate de entităţile radiate din Registrul general si care mai au in derulare contracte de leasing</t>
  </si>
  <si>
    <t>Venituri din subvenţii de exploatare aferente cifrei de afaceri nete</t>
  </si>
  <si>
    <t>7/8.</t>
  </si>
  <si>
    <t>Salarii şi indemnizaţii</t>
  </si>
  <si>
    <t>Cheltuieli cu asigurările şi protecţia socială</t>
  </si>
  <si>
    <t>Venituri extraordinare*</t>
  </si>
  <si>
    <t>Cheltuieli extraordinare*</t>
  </si>
  <si>
    <t>*Elementele de cheltuieli si venituri extraordinare au fost eliminate din noul plan de conturi si din noul format al situatiilor financiare</t>
  </si>
  <si>
    <r>
      <t xml:space="preserve">Când mai mult de jumătate din capitalul social subscris a dispărut din cauza pierderilor acumulate.
</t>
    </r>
    <r>
      <rPr>
        <b/>
        <i/>
        <sz val="10"/>
        <rFont val="Calibri"/>
        <family val="2"/>
        <charset val="238"/>
      </rPr>
      <t>(Această situație survine atunci când deducerea pierderilor acumulate din rezerve (și din toate celelalte elemente considerate în general ca făcând parte din fondurile proprii ale societății) conduce la un cuantum cumulat negativ care depășește jumătate din capitalul social subscris)</t>
    </r>
  </si>
  <si>
    <r>
      <t>ii) Dacă Rezultatul total acumulat este negativ (</t>
    </r>
    <r>
      <rPr>
        <b/>
        <sz val="10"/>
        <rFont val="Calibri"/>
        <family val="2"/>
        <charset val="238"/>
      </rPr>
      <t>Pierdere acumulata</t>
    </r>
    <r>
      <rPr>
        <sz val="10"/>
        <rFont val="Calibri"/>
        <family val="2"/>
        <charset val="238"/>
      </rPr>
      <t xml:space="preserve">), atunci se calculează </t>
    </r>
    <r>
      <rPr>
        <b/>
        <sz val="10"/>
        <rFont val="Calibri"/>
        <family val="2"/>
        <charset val="238"/>
      </rPr>
      <t xml:space="preserve">Pierderile de capital </t>
    </r>
    <r>
      <rPr>
        <sz val="10"/>
        <rFont val="Calibri"/>
        <family val="2"/>
        <charset val="238"/>
      </rPr>
      <t>(Pierderea acumulata + Prime de capital + Rezerve din reevaluare + Rezerve)</t>
    </r>
  </si>
  <si>
    <t>ROE (rentabilitatea capitalului propriu)  = PN/CPR Rata rentabilităţii financiare</t>
  </si>
  <si>
    <t>ROA (rentabilitatea activelor) = PN/Active                 Rata Rentabilităţii economice</t>
  </si>
  <si>
    <t>V.Profitul sau pierderea reportat(ă)</t>
  </si>
  <si>
    <t>VI.Profitul sau pierderea exercitiului financiar</t>
  </si>
  <si>
    <t>III.Investitii  pe termen scurt</t>
  </si>
  <si>
    <t>1. Împrumuturi din emisiuni de obligațiuni</t>
  </si>
  <si>
    <t>2. Credite bancare pe termen lung</t>
  </si>
  <si>
    <t>Cheltuieli cu activități specifice priorității de investiție</t>
  </si>
  <si>
    <t>Cheltuieli cu activități de internaţionalizare</t>
  </si>
  <si>
    <t>CAP. 8</t>
  </si>
  <si>
    <t>TOTAL CAPITOL 8</t>
  </si>
  <si>
    <t>Completați proiectia financiara privind costurile investitiei pe anii de implementare (an 1…4), in functie de perioada de implementare a proiectului.
Coloana "Total ani" verifica suma costurilor anuale cu costul total al investitiei, conform bugetului. Mesajul "Eroare!" se va afisa daca suma valorilor aferente anilor 1...3 nu este egala cu valoarea din buget a respectivului cost (coloana "Buget cerere")</t>
  </si>
  <si>
    <t>8.1</t>
  </si>
  <si>
    <t>8.2</t>
  </si>
  <si>
    <t>8.3</t>
  </si>
  <si>
    <t>N-2</t>
  </si>
  <si>
    <t>N-1</t>
  </si>
  <si>
    <t>N</t>
  </si>
  <si>
    <t>Pierdere de capital (dacă rezultatul este negativ)</t>
  </si>
  <si>
    <t>iii) Dacă valoarea rezultată este pozitivă (&gt;=0), ori valoarea rezultată negativă reprezintă cel mult 50% din Capital social subscris si vărsat, atunci solicitantul nu se încadrează în categoria întreprinderilor în dificultate.</t>
  </si>
  <si>
    <t xml:space="preserve"> 2A - BUGETUL CERERII DE FINANTARE</t>
  </si>
  <si>
    <t>Finanțarea nerambursabilă totală solicitată</t>
  </si>
  <si>
    <t>Contribuţia totală a solicitantului, din care :</t>
  </si>
  <si>
    <t>7.Active biologice productive</t>
  </si>
  <si>
    <t>8. Instalații tehnice şi mijloace de transport în curs de aprovizionare</t>
  </si>
  <si>
    <t>9. Mobilier, aparatură birotică, echipamente de protecție a valorilor umane şi materiale şi alte active corporale în curs de aprovizionare</t>
  </si>
  <si>
    <t>10.Active biologice productive în curs de aprovizionare</t>
  </si>
  <si>
    <t>11.Imobilizări corporale în curs de execuție</t>
  </si>
  <si>
    <t>12.Investiții imobiliare în curs de execuție</t>
  </si>
  <si>
    <t>13.Avansuri acordate pentru imobilizări corporale</t>
  </si>
  <si>
    <t>14. Amortizări privind imobilizările corporale</t>
  </si>
  <si>
    <t>15. Ajustări pentru deprecierea imobilizărilor corporale</t>
  </si>
  <si>
    <t xml:space="preserve">16. Ajustări pentru deprecierea imobilizărilor corporale în curs de execuție </t>
  </si>
  <si>
    <t>17. Ajustări pentru deprecierea investițiilor imobiliare în curs de execuție</t>
  </si>
  <si>
    <t>8.4</t>
  </si>
  <si>
    <t xml:space="preserve">Cheltuieli cu activități de de dezvoltare experimentală /activităţi de inovare
</t>
  </si>
  <si>
    <t>Cheltuieli cu activități de realizare a produsului (bun sau serviciu) sau procesului</t>
  </si>
  <si>
    <t xml:space="preserve">Cheltuieli cu activitatea de introducere în circuitul economic a
produsului (bun sau serviciu) sau procesului
</t>
  </si>
  <si>
    <t>Finanțarea nerambursabilă totală solicitată- IMM</t>
  </si>
  <si>
    <t>Finanțarea nerambursabilă totală solicitată-ITT</t>
  </si>
  <si>
    <t>Valoare totală eligibilă-IMM</t>
  </si>
  <si>
    <t>Valoare totală eligibilă-ITT</t>
  </si>
  <si>
    <t>Data acordării ajutorului</t>
  </si>
  <si>
    <t>Valoarea ajutorului (EUR)</t>
  </si>
  <si>
    <t>Cursul valutar la care a fost calculat echivalentul în lei</t>
  </si>
  <si>
    <t>Denumirea completă a furnizorul ajutorului</t>
  </si>
  <si>
    <t>Forma ajutorului,</t>
  </si>
  <si>
    <t>costuri finanțate</t>
  </si>
  <si>
    <t>IMM -ul a beneficiat de ajutoare de minimis în ultimii 2 ani fiscali înainte de data depunerii cererii de finanţare şi în anul curent depunerii cererii de finanţare, după cum urmează:</t>
  </si>
  <si>
    <t>ITT -ul a beneficiat de ajutoare de minimis în ultimii 2 ani fiscali înainte de data depunerii cererii de finanţare şi în anul curent depunerii cererii de finanţare, după cum urmează:</t>
  </si>
</sst>
</file>

<file path=xl/styles.xml><?xml version="1.0" encoding="utf-8"?>
<styleSheet xmlns="http://schemas.openxmlformats.org/spreadsheetml/2006/main" xmlns:mc="http://schemas.openxmlformats.org/markup-compatibility/2006" xmlns:x14ac="http://schemas.microsoft.com/office/spreadsheetml/2009/9/ac" mc:Ignorable="x14ac">
  <fonts count="44" x14ac:knownFonts="1">
    <font>
      <sz val="10"/>
      <name val="Calibri"/>
      <family val="2"/>
      <charset val="238"/>
    </font>
    <font>
      <sz val="11"/>
      <color theme="1"/>
      <name val="Calibri"/>
      <family val="2"/>
      <charset val="238"/>
      <scheme val="minor"/>
    </font>
    <font>
      <sz val="11"/>
      <color theme="1"/>
      <name val="Calibri"/>
      <family val="2"/>
      <charset val="238"/>
      <scheme val="minor"/>
    </font>
    <font>
      <sz val="11"/>
      <color theme="1"/>
      <name val="Calibri"/>
      <family val="2"/>
      <scheme val="minor"/>
    </font>
    <font>
      <sz val="11"/>
      <color theme="1"/>
      <name val="Calibri"/>
      <family val="2"/>
      <scheme val="minor"/>
    </font>
    <font>
      <sz val="12"/>
      <name val="Times New Roman"/>
      <family val="1"/>
    </font>
    <font>
      <b/>
      <sz val="12"/>
      <name val="Times New Roman"/>
      <family val="1"/>
    </font>
    <font>
      <b/>
      <sz val="10"/>
      <name val="Arial"/>
      <family val="2"/>
    </font>
    <font>
      <sz val="10"/>
      <name val="Times New Roman"/>
      <family val="1"/>
    </font>
    <font>
      <sz val="12"/>
      <name val="Arial"/>
      <family val="2"/>
    </font>
    <font>
      <b/>
      <sz val="12"/>
      <name val="Arial"/>
      <family val="2"/>
    </font>
    <font>
      <b/>
      <sz val="10"/>
      <color theme="1"/>
      <name val="Times New Roman"/>
      <family val="1"/>
    </font>
    <font>
      <sz val="10"/>
      <color theme="1"/>
      <name val="Trebuchet MS"/>
      <family val="2"/>
    </font>
    <font>
      <b/>
      <sz val="10"/>
      <color theme="1"/>
      <name val="Trebuchet MS"/>
      <family val="2"/>
    </font>
    <font>
      <sz val="10"/>
      <color theme="1"/>
      <name val="Times New Roman"/>
      <family val="1"/>
    </font>
    <font>
      <sz val="10"/>
      <color theme="0" tint="-0.249977111117893"/>
      <name val="Times New Roman"/>
      <family val="1"/>
    </font>
    <font>
      <sz val="11"/>
      <color theme="1"/>
      <name val="Calibri"/>
      <family val="2"/>
      <charset val="238"/>
      <scheme val="minor"/>
    </font>
    <font>
      <sz val="11"/>
      <color indexed="8"/>
      <name val="Calibri"/>
      <family val="2"/>
    </font>
    <font>
      <sz val="14"/>
      <name val="Arial"/>
      <family val="2"/>
    </font>
    <font>
      <b/>
      <sz val="11"/>
      <color theme="1"/>
      <name val="Calibri"/>
      <family val="2"/>
      <charset val="238"/>
      <scheme val="minor"/>
    </font>
    <font>
      <sz val="11"/>
      <color theme="1"/>
      <name val="Times New Roman"/>
      <family val="1"/>
    </font>
    <font>
      <b/>
      <sz val="11"/>
      <color theme="1"/>
      <name val="Trebuchet MS"/>
      <family val="2"/>
    </font>
    <font>
      <sz val="9"/>
      <color theme="1"/>
      <name val="Calibri"/>
      <family val="2"/>
      <charset val="238"/>
      <scheme val="minor"/>
    </font>
    <font>
      <b/>
      <sz val="10"/>
      <name val="Calibri"/>
      <family val="2"/>
      <charset val="238"/>
    </font>
    <font>
      <b/>
      <i/>
      <sz val="10"/>
      <name val="Calibri"/>
      <family val="2"/>
      <charset val="238"/>
    </font>
    <font>
      <sz val="10"/>
      <color theme="1"/>
      <name val="Calibri"/>
      <family val="2"/>
      <charset val="238"/>
      <scheme val="minor"/>
    </font>
    <font>
      <sz val="10"/>
      <name val="Calibri"/>
      <family val="2"/>
      <charset val="238"/>
      <scheme val="minor"/>
    </font>
    <font>
      <b/>
      <sz val="10"/>
      <name val="Calibri"/>
      <family val="2"/>
      <charset val="238"/>
      <scheme val="minor"/>
    </font>
    <font>
      <b/>
      <u/>
      <sz val="10"/>
      <color theme="1"/>
      <name val="Calibri"/>
      <family val="2"/>
      <charset val="238"/>
      <scheme val="minor"/>
    </font>
    <font>
      <u/>
      <sz val="10"/>
      <color theme="1"/>
      <name val="Calibri"/>
      <family val="2"/>
      <charset val="238"/>
      <scheme val="minor"/>
    </font>
    <font>
      <b/>
      <u/>
      <sz val="11"/>
      <color theme="1"/>
      <name val="Calibri"/>
      <family val="2"/>
      <charset val="238"/>
      <scheme val="minor"/>
    </font>
    <font>
      <sz val="10"/>
      <color rgb="FF000000"/>
      <name val="Calibri"/>
      <family val="2"/>
      <charset val="238"/>
      <scheme val="minor"/>
    </font>
    <font>
      <b/>
      <sz val="10"/>
      <color theme="1"/>
      <name val="Calibri"/>
      <family val="2"/>
      <charset val="238"/>
      <scheme val="minor"/>
    </font>
    <font>
      <b/>
      <sz val="11"/>
      <name val="Calibri"/>
      <family val="2"/>
      <charset val="238"/>
      <scheme val="minor"/>
    </font>
    <font>
      <b/>
      <sz val="10"/>
      <color rgb="FF000000"/>
      <name val="Calibri"/>
      <family val="2"/>
      <charset val="238"/>
      <scheme val="minor"/>
    </font>
    <font>
      <sz val="9"/>
      <name val="Calibri"/>
      <family val="2"/>
      <charset val="238"/>
      <scheme val="minor"/>
    </font>
    <font>
      <b/>
      <sz val="9"/>
      <name val="Calibri"/>
      <family val="2"/>
      <charset val="238"/>
      <scheme val="minor"/>
    </font>
    <font>
      <sz val="9"/>
      <color theme="0" tint="-0.249977111117893"/>
      <name val="Calibri"/>
      <family val="2"/>
      <charset val="238"/>
      <scheme val="minor"/>
    </font>
    <font>
      <sz val="10"/>
      <name val="Arial"/>
      <family val="2"/>
    </font>
    <font>
      <sz val="10"/>
      <name val="Arial"/>
      <family val="2"/>
      <charset val="238"/>
    </font>
    <font>
      <sz val="7"/>
      <color theme="1"/>
      <name val="Calibri"/>
      <family val="2"/>
      <charset val="238"/>
      <scheme val="minor"/>
    </font>
    <font>
      <b/>
      <sz val="11"/>
      <color rgb="FFFF0000"/>
      <name val="Calibri"/>
      <family val="2"/>
      <charset val="238"/>
      <scheme val="minor"/>
    </font>
    <font>
      <sz val="11"/>
      <name val="Calibri"/>
      <family val="2"/>
      <charset val="238"/>
    </font>
    <font>
      <b/>
      <sz val="11"/>
      <color theme="1"/>
      <name val="Times New Roman"/>
      <family val="1"/>
      <charset val="238"/>
    </font>
  </fonts>
  <fills count="7">
    <fill>
      <patternFill patternType="none"/>
    </fill>
    <fill>
      <patternFill patternType="gray125"/>
    </fill>
    <fill>
      <patternFill patternType="solid">
        <fgColor theme="0" tint="-0.14999847407452621"/>
        <bgColor indexed="64"/>
      </patternFill>
    </fill>
    <fill>
      <patternFill patternType="solid">
        <fgColor rgb="FFFF0000"/>
        <bgColor indexed="64"/>
      </patternFill>
    </fill>
    <fill>
      <patternFill patternType="solid">
        <fgColor theme="0"/>
        <bgColor indexed="64"/>
      </patternFill>
    </fill>
    <fill>
      <patternFill patternType="solid">
        <fgColor theme="4" tint="0.79998168889431442"/>
        <bgColor indexed="64"/>
      </patternFill>
    </fill>
    <fill>
      <patternFill patternType="solid">
        <fgColor rgb="FFDBE5F1"/>
        <bgColor indexed="64"/>
      </patternFill>
    </fill>
  </fills>
  <borders count="25">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medium">
        <color rgb="FF365F91"/>
      </left>
      <right style="medium">
        <color rgb="FF365F91"/>
      </right>
      <top style="medium">
        <color rgb="FF365F91"/>
      </top>
      <bottom/>
      <diagonal/>
    </border>
    <border>
      <left style="medium">
        <color rgb="FF365F91"/>
      </left>
      <right style="medium">
        <color rgb="FF365F91"/>
      </right>
      <top/>
      <bottom style="medium">
        <color rgb="FF365F91"/>
      </bottom>
      <diagonal/>
    </border>
    <border>
      <left/>
      <right style="medium">
        <color rgb="FF365F91"/>
      </right>
      <top style="medium">
        <color rgb="FF365F91"/>
      </top>
      <bottom/>
      <diagonal/>
    </border>
    <border>
      <left/>
      <right style="medium">
        <color rgb="FF365F91"/>
      </right>
      <top/>
      <bottom style="medium">
        <color rgb="FF365F91"/>
      </bottom>
      <diagonal/>
    </border>
    <border>
      <left/>
      <right style="medium">
        <color indexed="64"/>
      </right>
      <top/>
      <bottom style="medium">
        <color rgb="FF365F91"/>
      </bottom>
      <diagonal/>
    </border>
    <border>
      <left style="medium">
        <color rgb="FF365F91"/>
      </left>
      <right style="medium">
        <color indexed="64"/>
      </right>
      <top style="medium">
        <color rgb="FF365F91"/>
      </top>
      <bottom/>
      <diagonal/>
    </border>
    <border>
      <left style="medium">
        <color rgb="FF365F91"/>
      </left>
      <right style="medium">
        <color indexed="64"/>
      </right>
      <top/>
      <bottom style="medium">
        <color rgb="FF365F91"/>
      </bottom>
      <diagonal/>
    </border>
    <border>
      <left style="medium">
        <color indexed="64"/>
      </left>
      <right style="medium">
        <color rgb="FF365F91"/>
      </right>
      <top style="medium">
        <color rgb="FF365F91"/>
      </top>
      <bottom/>
      <diagonal/>
    </border>
    <border>
      <left style="medium">
        <color indexed="64"/>
      </left>
      <right style="medium">
        <color rgb="FF365F91"/>
      </right>
      <top/>
      <bottom style="medium">
        <color rgb="FF365F91"/>
      </bottom>
      <diagonal/>
    </border>
    <border>
      <left/>
      <right style="medium">
        <color rgb="FF365F91"/>
      </right>
      <top/>
      <bottom/>
      <diagonal/>
    </border>
    <border>
      <left/>
      <right style="medium">
        <color rgb="FF365F91"/>
      </right>
      <top style="thin">
        <color indexed="64"/>
      </top>
      <bottom/>
      <diagonal/>
    </border>
  </borders>
  <cellStyleXfs count="9">
    <xf numFmtId="0" fontId="0" fillId="0" borderId="0"/>
    <xf numFmtId="0" fontId="16" fillId="0" borderId="0"/>
    <xf numFmtId="0" fontId="4" fillId="0" borderId="0"/>
    <xf numFmtId="9" fontId="17" fillId="0" borderId="0" applyFont="0" applyFill="0" applyBorder="0" applyAlignment="0" applyProtection="0"/>
    <xf numFmtId="0" fontId="3" fillId="0" borderId="0"/>
    <xf numFmtId="0" fontId="38" fillId="0" borderId="0"/>
    <xf numFmtId="0" fontId="1" fillId="0" borderId="0"/>
    <xf numFmtId="0" fontId="3" fillId="0" borderId="0"/>
    <xf numFmtId="0" fontId="39" fillId="0" borderId="0">
      <alignment wrapText="1"/>
    </xf>
  </cellStyleXfs>
  <cellXfs count="331">
    <xf numFmtId="0" fontId="0" fillId="0" borderId="0" xfId="0"/>
    <xf numFmtId="0" fontId="23" fillId="0" borderId="0" xfId="0" applyFont="1" applyAlignment="1">
      <alignment horizontal="left" vertical="top" wrapText="1"/>
    </xf>
    <xf numFmtId="4" fontId="25" fillId="0" borderId="0" xfId="0" applyNumberFormat="1" applyFont="1" applyFill="1" applyAlignment="1" applyProtection="1">
      <alignment horizontal="right" vertical="top"/>
    </xf>
    <xf numFmtId="0" fontId="25" fillId="0" borderId="0" xfId="0" applyFont="1" applyFill="1" applyAlignment="1" applyProtection="1">
      <alignment vertical="top"/>
    </xf>
    <xf numFmtId="0" fontId="29" fillId="0" borderId="0" xfId="0" applyFont="1" applyFill="1" applyAlignment="1" applyProtection="1">
      <alignment horizontal="left" vertical="top" wrapText="1"/>
    </xf>
    <xf numFmtId="0" fontId="27" fillId="0" borderId="3" xfId="0" applyFont="1" applyBorder="1" applyAlignment="1" applyProtection="1">
      <alignment vertical="top" wrapText="1"/>
    </xf>
    <xf numFmtId="4" fontId="26" fillId="0" borderId="0" xfId="0" applyNumberFormat="1" applyFont="1" applyAlignment="1" applyProtection="1">
      <alignment vertical="top"/>
    </xf>
    <xf numFmtId="0" fontId="26" fillId="0" borderId="0" xfId="0" applyFont="1" applyAlignment="1" applyProtection="1">
      <alignment vertical="top"/>
    </xf>
    <xf numFmtId="0" fontId="27" fillId="0" borderId="0" xfId="0" applyFont="1" applyAlignment="1" applyProtection="1">
      <alignment vertical="top"/>
    </xf>
    <xf numFmtId="3" fontId="26" fillId="0" borderId="3" xfId="0" applyNumberFormat="1" applyFont="1" applyBorder="1" applyAlignment="1" applyProtection="1">
      <alignment vertical="top" wrapText="1"/>
    </xf>
    <xf numFmtId="4" fontId="26" fillId="2" borderId="3" xfId="0" applyNumberFormat="1" applyFont="1" applyFill="1" applyBorder="1" applyAlignment="1" applyProtection="1">
      <alignment horizontal="right" vertical="top"/>
      <protection locked="0"/>
    </xf>
    <xf numFmtId="4" fontId="26" fillId="0" borderId="3" xfId="0" applyNumberFormat="1" applyFont="1" applyBorder="1" applyAlignment="1" applyProtection="1">
      <alignment horizontal="right" vertical="top"/>
    </xf>
    <xf numFmtId="3" fontId="27" fillId="0" borderId="3" xfId="0" applyNumberFormat="1" applyFont="1" applyBorder="1" applyAlignment="1" applyProtection="1">
      <alignment vertical="top" wrapText="1"/>
    </xf>
    <xf numFmtId="4" fontId="27" fillId="0" borderId="3" xfId="0" applyNumberFormat="1" applyFont="1" applyBorder="1" applyAlignment="1" applyProtection="1">
      <alignment horizontal="right" vertical="top"/>
    </xf>
    <xf numFmtId="0" fontId="27" fillId="0" borderId="0" xfId="0" applyFont="1" applyBorder="1" applyAlignment="1" applyProtection="1">
      <alignment vertical="top"/>
    </xf>
    <xf numFmtId="0" fontId="26" fillId="0" borderId="0" xfId="0" applyFont="1" applyBorder="1" applyAlignment="1" applyProtection="1">
      <alignment vertical="top"/>
    </xf>
    <xf numFmtId="4" fontId="27" fillId="0" borderId="3" xfId="0" applyNumberFormat="1" applyFont="1" applyBorder="1" applyAlignment="1" applyProtection="1">
      <alignment vertical="top"/>
    </xf>
    <xf numFmtId="4" fontId="26" fillId="0" borderId="3" xfId="0" applyNumberFormat="1" applyFont="1" applyFill="1" applyBorder="1" applyAlignment="1" applyProtection="1">
      <alignment horizontal="right" vertical="top"/>
    </xf>
    <xf numFmtId="4" fontId="27" fillId="2" borderId="3" xfId="0" applyNumberFormat="1" applyFont="1" applyFill="1" applyBorder="1" applyAlignment="1" applyProtection="1">
      <alignment horizontal="right" vertical="top"/>
      <protection locked="0"/>
    </xf>
    <xf numFmtId="0" fontId="26" fillId="0" borderId="0" xfId="0" applyFont="1" applyAlignment="1" applyProtection="1">
      <alignment vertical="top" wrapText="1"/>
    </xf>
    <xf numFmtId="4" fontId="26" fillId="0" borderId="0" xfId="0" applyNumberFormat="1" applyFont="1" applyAlignment="1" applyProtection="1">
      <alignment horizontal="right" vertical="top"/>
    </xf>
    <xf numFmtId="4" fontId="27" fillId="0" borderId="3" xfId="0" applyNumberFormat="1" applyFont="1" applyFill="1" applyBorder="1" applyAlignment="1" applyProtection="1">
      <alignment horizontal="center" vertical="top"/>
    </xf>
    <xf numFmtId="0" fontId="27" fillId="0" borderId="3" xfId="0" applyFont="1" applyBorder="1" applyAlignment="1" applyProtection="1">
      <alignment vertical="top"/>
    </xf>
    <xf numFmtId="0" fontId="26" fillId="0" borderId="3" xfId="0" applyFont="1" applyBorder="1" applyAlignment="1" applyProtection="1">
      <alignment vertical="top"/>
    </xf>
    <xf numFmtId="4" fontId="26" fillId="2" borderId="3" xfId="0" applyNumberFormat="1" applyFont="1" applyFill="1" applyBorder="1" applyAlignment="1" applyProtection="1">
      <alignment vertical="top"/>
      <protection locked="0"/>
    </xf>
    <xf numFmtId="4" fontId="26" fillId="0" borderId="3" xfId="0" applyNumberFormat="1" applyFont="1" applyBorder="1" applyAlignment="1" applyProtection="1">
      <alignment vertical="top"/>
    </xf>
    <xf numFmtId="0" fontId="0" fillId="0" borderId="0" xfId="0" applyFont="1" applyAlignment="1" applyProtection="1">
      <alignment vertical="top"/>
    </xf>
    <xf numFmtId="4" fontId="27" fillId="2" borderId="3" xfId="0" applyNumberFormat="1" applyFont="1" applyFill="1" applyBorder="1" applyAlignment="1" applyProtection="1">
      <alignment vertical="top"/>
      <protection locked="0"/>
    </xf>
    <xf numFmtId="0" fontId="35" fillId="0" borderId="0" xfId="0" applyFont="1" applyFill="1" applyAlignment="1">
      <alignment vertical="top" wrapText="1"/>
    </xf>
    <xf numFmtId="10" fontId="35" fillId="0" borderId="0" xfId="0" applyNumberFormat="1" applyFont="1" applyFill="1" applyAlignment="1">
      <alignment vertical="top" wrapText="1"/>
    </xf>
    <xf numFmtId="0" fontId="35" fillId="0" borderId="0" xfId="0" applyFont="1" applyFill="1" applyAlignment="1">
      <alignment vertical="top"/>
    </xf>
    <xf numFmtId="0" fontId="26" fillId="0" borderId="0" xfId="0" applyFont="1" applyFill="1" applyAlignment="1">
      <alignment vertical="top"/>
    </xf>
    <xf numFmtId="0" fontId="36" fillId="0" borderId="3" xfId="0" applyFont="1" applyBorder="1" applyAlignment="1">
      <alignment vertical="top" wrapText="1"/>
    </xf>
    <xf numFmtId="0" fontId="35" fillId="0" borderId="0" xfId="0" applyFont="1" applyAlignment="1">
      <alignment vertical="top" wrapText="1"/>
    </xf>
    <xf numFmtId="0" fontId="35" fillId="0" borderId="0" xfId="0" applyFont="1" applyAlignment="1">
      <alignment vertical="top"/>
    </xf>
    <xf numFmtId="0" fontId="26" fillId="0" borderId="0" xfId="0" applyFont="1" applyAlignment="1">
      <alignment vertical="top"/>
    </xf>
    <xf numFmtId="3" fontId="36" fillId="0" borderId="3" xfId="0" applyNumberFormat="1" applyFont="1" applyBorder="1" applyAlignment="1">
      <alignment vertical="top" wrapText="1"/>
    </xf>
    <xf numFmtId="0" fontId="36" fillId="0" borderId="0" xfId="0" applyFont="1" applyAlignment="1">
      <alignment vertical="top" wrapText="1"/>
    </xf>
    <xf numFmtId="10" fontId="35" fillId="0" borderId="3" xfId="0" applyNumberFormat="1" applyFont="1" applyBorder="1" applyAlignment="1">
      <alignment vertical="top" wrapText="1"/>
    </xf>
    <xf numFmtId="10" fontId="36" fillId="0" borderId="3" xfId="0" applyNumberFormat="1" applyFont="1" applyBorder="1" applyAlignment="1">
      <alignment vertical="top" wrapText="1"/>
    </xf>
    <xf numFmtId="0" fontId="36" fillId="0" borderId="0" xfId="0" applyFont="1" applyAlignment="1">
      <alignment vertical="top"/>
    </xf>
    <xf numFmtId="0" fontId="27" fillId="0" borderId="0" xfId="0" applyFont="1" applyAlignment="1">
      <alignment vertical="top"/>
    </xf>
    <xf numFmtId="0" fontId="6" fillId="0" borderId="0" xfId="0" applyFont="1" applyAlignment="1">
      <alignment vertical="top"/>
    </xf>
    <xf numFmtId="0" fontId="35" fillId="0" borderId="3" xfId="0" applyFont="1" applyBorder="1" applyAlignment="1">
      <alignment vertical="top" wrapText="1"/>
    </xf>
    <xf numFmtId="3" fontId="35" fillId="0" borderId="3" xfId="0" applyNumberFormat="1" applyFont="1" applyBorder="1" applyAlignment="1">
      <alignment vertical="top" wrapText="1"/>
    </xf>
    <xf numFmtId="0" fontId="5" fillId="0" borderId="0" xfId="0" applyFont="1" applyAlignment="1">
      <alignment vertical="top"/>
    </xf>
    <xf numFmtId="3" fontId="36" fillId="0" borderId="0" xfId="0" applyNumberFormat="1" applyFont="1" applyAlignment="1">
      <alignment vertical="top" wrapText="1"/>
    </xf>
    <xf numFmtId="10" fontId="36" fillId="0" borderId="0" xfId="0" applyNumberFormat="1" applyFont="1" applyAlignment="1">
      <alignment vertical="top" wrapText="1"/>
    </xf>
    <xf numFmtId="0" fontId="35" fillId="0" borderId="3" xfId="0" applyFont="1" applyBorder="1" applyAlignment="1">
      <alignment horizontal="left" vertical="top"/>
    </xf>
    <xf numFmtId="0" fontId="37" fillId="0" borderId="0" xfId="0" applyFont="1" applyAlignment="1">
      <alignment vertical="top" wrapText="1"/>
    </xf>
    <xf numFmtId="0" fontId="15" fillId="0" borderId="0" xfId="0" applyFont="1" applyAlignment="1">
      <alignment vertical="top"/>
    </xf>
    <xf numFmtId="3" fontId="35" fillId="0" borderId="0" xfId="0" applyNumberFormat="1" applyFont="1" applyAlignment="1">
      <alignment vertical="top" wrapText="1"/>
    </xf>
    <xf numFmtId="10" fontId="35" fillId="0" borderId="0" xfId="0" applyNumberFormat="1" applyFont="1" applyAlignment="1">
      <alignment vertical="top" wrapText="1"/>
    </xf>
    <xf numFmtId="0" fontId="9" fillId="0" borderId="0" xfId="0" applyFont="1" applyAlignment="1">
      <alignment vertical="top"/>
    </xf>
    <xf numFmtId="0" fontId="18" fillId="0" borderId="0" xfId="0" applyFont="1" applyFill="1" applyAlignment="1">
      <alignment vertical="top"/>
    </xf>
    <xf numFmtId="0" fontId="26" fillId="0" borderId="3" xfId="0" applyFont="1" applyBorder="1" applyAlignment="1" applyProtection="1">
      <alignment vertical="top" wrapText="1"/>
    </xf>
    <xf numFmtId="3" fontId="26" fillId="0" borderId="3" xfId="0" applyNumberFormat="1" applyFont="1" applyBorder="1" applyAlignment="1" applyProtection="1">
      <alignment vertical="top"/>
    </xf>
    <xf numFmtId="10" fontId="26" fillId="0" borderId="3" xfId="0" applyNumberFormat="1" applyFont="1" applyBorder="1" applyAlignment="1" applyProtection="1">
      <alignment vertical="top"/>
    </xf>
    <xf numFmtId="3" fontId="26" fillId="0" borderId="0" xfId="0" applyNumberFormat="1" applyFont="1" applyAlignment="1" applyProtection="1">
      <alignment horizontal="right" vertical="top"/>
    </xf>
    <xf numFmtId="0" fontId="26" fillId="0" borderId="3" xfId="0" applyFont="1" applyBorder="1" applyAlignment="1">
      <alignment vertical="top" wrapText="1"/>
    </xf>
    <xf numFmtId="3" fontId="26" fillId="0" borderId="3" xfId="0" applyNumberFormat="1" applyFont="1" applyBorder="1" applyAlignment="1">
      <alignment vertical="top"/>
    </xf>
    <xf numFmtId="0" fontId="7" fillId="0" borderId="0" xfId="0" applyFont="1" applyAlignment="1">
      <alignment vertical="top"/>
    </xf>
    <xf numFmtId="0" fontId="26" fillId="3" borderId="3" xfId="0" applyFont="1" applyFill="1" applyBorder="1" applyAlignment="1">
      <alignment vertical="top" wrapText="1"/>
    </xf>
    <xf numFmtId="3" fontId="26" fillId="3" borderId="3" xfId="0" applyNumberFormat="1" applyFont="1" applyFill="1" applyBorder="1" applyAlignment="1">
      <alignment vertical="top"/>
    </xf>
    <xf numFmtId="0" fontId="27" fillId="0" borderId="3" xfId="0" applyFont="1" applyFill="1" applyBorder="1" applyAlignment="1" applyProtection="1">
      <alignment vertical="top" wrapText="1"/>
    </xf>
    <xf numFmtId="0" fontId="26" fillId="0" borderId="3" xfId="0" applyFont="1" applyFill="1" applyBorder="1" applyAlignment="1" applyProtection="1">
      <alignment vertical="top" wrapText="1"/>
    </xf>
    <xf numFmtId="9" fontId="26" fillId="0" borderId="3" xfId="0" applyNumberFormat="1" applyFont="1" applyFill="1" applyBorder="1" applyAlignment="1" applyProtection="1">
      <alignment vertical="top"/>
    </xf>
    <xf numFmtId="0" fontId="26" fillId="0" borderId="3" xfId="0" applyFont="1" applyFill="1" applyBorder="1" applyAlignment="1" applyProtection="1">
      <alignment vertical="top"/>
    </xf>
    <xf numFmtId="9" fontId="26" fillId="0" borderId="3" xfId="0" applyNumberFormat="1" applyFont="1" applyBorder="1" applyAlignment="1" applyProtection="1">
      <alignment vertical="top"/>
    </xf>
    <xf numFmtId="2" fontId="26" fillId="0" borderId="3" xfId="0" applyNumberFormat="1" applyFont="1" applyBorder="1" applyAlignment="1" applyProtection="1">
      <alignment vertical="top"/>
    </xf>
    <xf numFmtId="9" fontId="27" fillId="0" borderId="3" xfId="0" applyNumberFormat="1" applyFont="1" applyBorder="1" applyAlignment="1" applyProtection="1">
      <alignment vertical="top"/>
    </xf>
    <xf numFmtId="0" fontId="26" fillId="0" borderId="0" xfId="0" applyFont="1" applyAlignment="1">
      <alignment vertical="top" wrapText="1"/>
    </xf>
    <xf numFmtId="1" fontId="26" fillId="0" borderId="3" xfId="0" applyNumberFormat="1" applyFont="1" applyBorder="1" applyAlignment="1" applyProtection="1">
      <alignment vertical="top"/>
    </xf>
    <xf numFmtId="0" fontId="10" fillId="0" borderId="0" xfId="0" applyFont="1" applyAlignment="1">
      <alignment vertical="top"/>
    </xf>
    <xf numFmtId="0" fontId="27" fillId="0" borderId="0" xfId="0" applyFont="1" applyFill="1" applyBorder="1" applyAlignment="1" applyProtection="1">
      <alignment vertical="top" wrapText="1"/>
    </xf>
    <xf numFmtId="0" fontId="26" fillId="0" borderId="0" xfId="0" applyFont="1" applyBorder="1" applyAlignment="1" applyProtection="1">
      <alignment vertical="top" wrapText="1"/>
    </xf>
    <xf numFmtId="9" fontId="26" fillId="0" borderId="0" xfId="0" applyNumberFormat="1" applyFont="1" applyBorder="1" applyAlignment="1" applyProtection="1">
      <alignment vertical="top"/>
    </xf>
    <xf numFmtId="0" fontId="26" fillId="0" borderId="1" xfId="0" applyFont="1" applyBorder="1" applyAlignment="1" applyProtection="1">
      <alignment vertical="top" wrapText="1"/>
    </xf>
    <xf numFmtId="9" fontId="26" fillId="0" borderId="1" xfId="0" applyNumberFormat="1" applyFont="1" applyBorder="1" applyAlignment="1" applyProtection="1">
      <alignment vertical="top"/>
    </xf>
    <xf numFmtId="2" fontId="26" fillId="0" borderId="3" xfId="0" applyNumberFormat="1" applyFont="1" applyFill="1" applyBorder="1" applyAlignment="1" applyProtection="1">
      <alignment vertical="top"/>
    </xf>
    <xf numFmtId="0" fontId="26" fillId="0" borderId="0" xfId="0" applyFont="1" applyFill="1" applyAlignment="1" applyProtection="1">
      <alignment vertical="top" wrapText="1"/>
    </xf>
    <xf numFmtId="0" fontId="26" fillId="0" borderId="0" xfId="0" applyFont="1" applyFill="1" applyBorder="1" applyAlignment="1" applyProtection="1">
      <alignment vertical="top"/>
    </xf>
    <xf numFmtId="0" fontId="25" fillId="0" borderId="3" xfId="1" applyFont="1" applyFill="1" applyBorder="1" applyAlignment="1" applyProtection="1">
      <alignment vertical="top" wrapText="1"/>
    </xf>
    <xf numFmtId="0" fontId="19" fillId="0" borderId="0" xfId="1" applyFont="1" applyAlignment="1" applyProtection="1">
      <alignment vertical="top"/>
    </xf>
    <xf numFmtId="0" fontId="22" fillId="0" borderId="0" xfId="1" applyFont="1" applyAlignment="1" applyProtection="1">
      <alignment vertical="top"/>
    </xf>
    <xf numFmtId="0" fontId="20" fillId="0" borderId="0" xfId="1" applyFont="1" applyAlignment="1" applyProtection="1">
      <alignment vertical="top"/>
    </xf>
    <xf numFmtId="0" fontId="32" fillId="0" borderId="3" xfId="1" applyFont="1" applyFill="1" applyBorder="1" applyAlignment="1" applyProtection="1">
      <alignment horizontal="center" vertical="top" wrapText="1"/>
    </xf>
    <xf numFmtId="0" fontId="32" fillId="0" borderId="3" xfId="1" applyFont="1" applyFill="1" applyBorder="1" applyAlignment="1" applyProtection="1">
      <alignment vertical="top" wrapText="1"/>
    </xf>
    <xf numFmtId="0" fontId="0" fillId="0" borderId="0" xfId="0" applyFont="1" applyFill="1" applyAlignment="1">
      <alignment vertical="top"/>
    </xf>
    <xf numFmtId="0" fontId="0" fillId="0" borderId="0" xfId="0" applyFont="1" applyAlignment="1">
      <alignment vertical="top"/>
    </xf>
    <xf numFmtId="0" fontId="36" fillId="0" borderId="0" xfId="0" applyFont="1" applyFill="1" applyAlignment="1">
      <alignment vertical="top" wrapText="1"/>
    </xf>
    <xf numFmtId="0" fontId="2" fillId="0" borderId="0" xfId="1" applyFont="1" applyAlignment="1" applyProtection="1">
      <alignment vertical="top"/>
    </xf>
    <xf numFmtId="0" fontId="2" fillId="4" borderId="0" xfId="1" applyFont="1" applyFill="1" applyAlignment="1" applyProtection="1">
      <alignment vertical="top"/>
    </xf>
    <xf numFmtId="3" fontId="27" fillId="0" borderId="3" xfId="0" applyNumberFormat="1" applyFont="1" applyBorder="1" applyAlignment="1" applyProtection="1">
      <alignment vertical="top"/>
    </xf>
    <xf numFmtId="4" fontId="26" fillId="0" borderId="0" xfId="0" applyNumberFormat="1" applyFont="1" applyAlignment="1" applyProtection="1">
      <alignment vertical="top" wrapText="1"/>
    </xf>
    <xf numFmtId="0" fontId="26" fillId="0" borderId="0" xfId="0" applyFont="1" applyFill="1" applyBorder="1" applyAlignment="1" applyProtection="1">
      <alignment vertical="top" wrapText="1"/>
    </xf>
    <xf numFmtId="9" fontId="26" fillId="0" borderId="0" xfId="0" applyNumberFormat="1" applyFont="1" applyFill="1" applyBorder="1" applyAlignment="1" applyProtection="1">
      <alignment vertical="top"/>
    </xf>
    <xf numFmtId="3" fontId="26" fillId="0" borderId="3" xfId="0" applyNumberFormat="1" applyFont="1" applyFill="1" applyBorder="1" applyAlignment="1" applyProtection="1">
      <alignment horizontal="right" vertical="top"/>
    </xf>
    <xf numFmtId="0" fontId="26" fillId="0" borderId="3" xfId="1" applyFont="1" applyFill="1" applyBorder="1" applyAlignment="1" applyProtection="1">
      <alignment vertical="top" wrapText="1"/>
    </xf>
    <xf numFmtId="0" fontId="26" fillId="4" borderId="3" xfId="0" applyFont="1" applyFill="1" applyBorder="1" applyAlignment="1" applyProtection="1">
      <alignment vertical="top" wrapText="1"/>
    </xf>
    <xf numFmtId="0" fontId="26" fillId="0" borderId="3" xfId="1" applyFont="1" applyFill="1" applyBorder="1" applyAlignment="1" applyProtection="1">
      <alignment vertical="top"/>
    </xf>
    <xf numFmtId="0" fontId="19" fillId="0" borderId="0" xfId="1" applyFont="1" applyFill="1" applyAlignment="1" applyProtection="1">
      <alignment horizontal="left" vertical="top" wrapText="1"/>
    </xf>
    <xf numFmtId="0" fontId="25" fillId="0" borderId="0" xfId="1" applyFont="1" applyFill="1" applyAlignment="1" applyProtection="1">
      <alignment vertical="top" wrapText="1"/>
    </xf>
    <xf numFmtId="0" fontId="20" fillId="0" borderId="0" xfId="1" applyFont="1" applyFill="1" applyAlignment="1" applyProtection="1">
      <alignment vertical="top" wrapText="1"/>
    </xf>
    <xf numFmtId="0" fontId="19" fillId="0" borderId="0" xfId="1" applyFont="1" applyFill="1" applyAlignment="1" applyProtection="1">
      <alignment vertical="top"/>
    </xf>
    <xf numFmtId="49" fontId="27" fillId="0" borderId="3" xfId="1" applyNumberFormat="1" applyFont="1" applyFill="1" applyBorder="1" applyAlignment="1" applyProtection="1">
      <alignment vertical="top"/>
    </xf>
    <xf numFmtId="49" fontId="26" fillId="0" borderId="3" xfId="1" applyNumberFormat="1" applyFont="1" applyFill="1" applyBorder="1" applyAlignment="1" applyProtection="1">
      <alignment vertical="top"/>
    </xf>
    <xf numFmtId="49" fontId="27" fillId="4" borderId="3" xfId="1" applyNumberFormat="1" applyFont="1" applyFill="1" applyBorder="1" applyAlignment="1" applyProtection="1">
      <alignment vertical="top"/>
    </xf>
    <xf numFmtId="49" fontId="26" fillId="0" borderId="7" xfId="1" applyNumberFormat="1" applyFont="1" applyFill="1" applyBorder="1" applyAlignment="1" applyProtection="1">
      <alignment vertical="top"/>
    </xf>
    <xf numFmtId="49" fontId="20" fillId="0" borderId="0" xfId="1" applyNumberFormat="1" applyFont="1" applyFill="1" applyAlignment="1" applyProtection="1">
      <alignment vertical="top"/>
    </xf>
    <xf numFmtId="49" fontId="25" fillId="0" borderId="3" xfId="1" applyNumberFormat="1" applyFont="1" applyFill="1" applyBorder="1" applyAlignment="1" applyProtection="1">
      <alignment horizontal="left" vertical="top"/>
    </xf>
    <xf numFmtId="0" fontId="27" fillId="0" borderId="3" xfId="1" applyFont="1" applyFill="1" applyBorder="1" applyAlignment="1" applyProtection="1">
      <alignment horizontal="right" vertical="top" wrapText="1"/>
    </xf>
    <xf numFmtId="0" fontId="26" fillId="0" borderId="7" xfId="1" applyFont="1" applyFill="1" applyBorder="1" applyAlignment="1" applyProtection="1">
      <alignment horizontal="right" vertical="top" wrapText="1"/>
    </xf>
    <xf numFmtId="0" fontId="19" fillId="0" borderId="0" xfId="1" applyFont="1" applyFill="1" applyAlignment="1" applyProtection="1">
      <alignment horizontal="right" vertical="top"/>
    </xf>
    <xf numFmtId="4" fontId="26" fillId="2" borderId="3" xfId="1" applyNumberFormat="1" applyFont="1" applyFill="1" applyBorder="1" applyAlignment="1" applyProtection="1">
      <alignment horizontal="right" vertical="top"/>
      <protection locked="0"/>
    </xf>
    <xf numFmtId="4" fontId="26" fillId="0" borderId="3" xfId="1" applyNumberFormat="1" applyFont="1" applyFill="1" applyBorder="1" applyAlignment="1" applyProtection="1">
      <alignment horizontal="right" vertical="top"/>
    </xf>
    <xf numFmtId="4" fontId="27" fillId="0" borderId="3" xfId="1" applyNumberFormat="1" applyFont="1" applyFill="1" applyBorder="1" applyAlignment="1" applyProtection="1">
      <alignment horizontal="right" vertical="top"/>
    </xf>
    <xf numFmtId="4" fontId="26" fillId="2" borderId="7" xfId="1" applyNumberFormat="1" applyFont="1" applyFill="1" applyBorder="1" applyAlignment="1" applyProtection="1">
      <alignment horizontal="right" vertical="top"/>
      <protection locked="0"/>
    </xf>
    <xf numFmtId="4" fontId="26" fillId="0" borderId="7" xfId="1" applyNumberFormat="1" applyFont="1" applyFill="1" applyBorder="1" applyAlignment="1" applyProtection="1">
      <alignment horizontal="right" vertical="top"/>
    </xf>
    <xf numFmtId="4" fontId="25" fillId="0" borderId="0" xfId="1" applyNumberFormat="1" applyFont="1" applyFill="1" applyAlignment="1" applyProtection="1">
      <alignment horizontal="right" vertical="top"/>
    </xf>
    <xf numFmtId="4" fontId="25" fillId="0" borderId="0" xfId="1" applyNumberFormat="1" applyFont="1" applyAlignment="1" applyProtection="1">
      <alignment horizontal="right" vertical="top"/>
    </xf>
    <xf numFmtId="4" fontId="20" fillId="0" borderId="0" xfId="1" applyNumberFormat="1" applyFont="1" applyFill="1" applyAlignment="1" applyProtection="1">
      <alignment horizontal="right" vertical="top"/>
    </xf>
    <xf numFmtId="4" fontId="14" fillId="0" borderId="0" xfId="1" applyNumberFormat="1" applyFont="1" applyFill="1" applyAlignment="1" applyProtection="1">
      <alignment horizontal="right" vertical="top"/>
    </xf>
    <xf numFmtId="4" fontId="27" fillId="4" borderId="3" xfId="0" applyNumberFormat="1" applyFont="1" applyFill="1" applyBorder="1" applyAlignment="1" applyProtection="1">
      <alignment horizontal="right" vertical="top"/>
    </xf>
    <xf numFmtId="4" fontId="27" fillId="0" borderId="3" xfId="1" applyNumberFormat="1" applyFont="1" applyFill="1" applyBorder="1" applyAlignment="1" applyProtection="1">
      <alignment horizontal="center" vertical="center"/>
    </xf>
    <xf numFmtId="4" fontId="26" fillId="4" borderId="3" xfId="0" applyNumberFormat="1" applyFont="1" applyFill="1" applyBorder="1" applyAlignment="1" applyProtection="1">
      <alignment horizontal="right" vertical="top"/>
    </xf>
    <xf numFmtId="4" fontId="26" fillId="4" borderId="3" xfId="1" applyNumberFormat="1" applyFont="1" applyFill="1" applyBorder="1" applyAlignment="1" applyProtection="1">
      <alignment horizontal="right" vertical="top"/>
    </xf>
    <xf numFmtId="4" fontId="26" fillId="4" borderId="3" xfId="0" applyNumberFormat="1" applyFont="1" applyFill="1" applyBorder="1" applyAlignment="1" applyProtection="1">
      <alignment vertical="top"/>
    </xf>
    <xf numFmtId="0" fontId="32" fillId="0" borderId="3" xfId="1" applyFont="1" applyFill="1" applyBorder="1" applyAlignment="1" applyProtection="1">
      <alignment horizontal="right" vertical="top" wrapText="1"/>
      <protection locked="0"/>
    </xf>
    <xf numFmtId="0" fontId="26" fillId="0" borderId="0" xfId="0" applyFont="1" applyFill="1" applyAlignment="1" applyProtection="1">
      <alignment vertical="top"/>
    </xf>
    <xf numFmtId="0" fontId="0" fillId="0" borderId="0" xfId="0" applyFont="1" applyFill="1" applyAlignment="1" applyProtection="1">
      <alignment vertical="top"/>
    </xf>
    <xf numFmtId="0" fontId="26" fillId="0" borderId="0" xfId="0" applyFont="1" applyFill="1" applyAlignment="1" applyProtection="1">
      <alignment horizontal="left" vertical="top"/>
    </xf>
    <xf numFmtId="4" fontId="27" fillId="0" borderId="0" xfId="0" applyNumberFormat="1" applyFont="1" applyFill="1" applyAlignment="1" applyProtection="1">
      <alignment horizontal="center" vertical="top"/>
    </xf>
    <xf numFmtId="4" fontId="26" fillId="0" borderId="0" xfId="0" applyNumberFormat="1" applyFont="1" applyFill="1" applyBorder="1" applyAlignment="1" applyProtection="1">
      <alignment horizontal="right" vertical="top"/>
    </xf>
    <xf numFmtId="0" fontId="34" fillId="0" borderId="0" xfId="0" applyFont="1" applyAlignment="1" applyProtection="1">
      <alignment vertical="top" wrapText="1"/>
    </xf>
    <xf numFmtId="4" fontId="27" fillId="0" borderId="3" xfId="0" applyNumberFormat="1" applyFont="1" applyFill="1" applyBorder="1" applyAlignment="1" applyProtection="1">
      <alignment horizontal="center" vertical="center"/>
    </xf>
    <xf numFmtId="0" fontId="25" fillId="0" borderId="0" xfId="0" applyFont="1" applyAlignment="1" applyProtection="1">
      <alignment horizontal="center" vertical="top"/>
    </xf>
    <xf numFmtId="0" fontId="31" fillId="0" borderId="0" xfId="0" applyFont="1" applyFill="1" applyAlignment="1" applyProtection="1">
      <alignment vertical="top" wrapText="1"/>
    </xf>
    <xf numFmtId="0" fontId="25" fillId="0" borderId="0" xfId="0" applyFont="1" applyBorder="1" applyAlignment="1" applyProtection="1">
      <alignment horizontal="center" vertical="top"/>
    </xf>
    <xf numFmtId="0" fontId="12" fillId="0" borderId="0" xfId="0" applyFont="1" applyAlignment="1" applyProtection="1">
      <alignment horizontal="center" vertical="top"/>
    </xf>
    <xf numFmtId="3" fontId="27" fillId="0" borderId="3" xfId="0" applyNumberFormat="1" applyFont="1" applyFill="1" applyBorder="1" applyAlignment="1" applyProtection="1">
      <alignment horizontal="left" vertical="top"/>
    </xf>
    <xf numFmtId="3" fontId="32" fillId="0" borderId="0" xfId="0" applyNumberFormat="1" applyFont="1" applyFill="1" applyBorder="1" applyAlignment="1" applyProtection="1">
      <alignment horizontal="center" vertical="top"/>
    </xf>
    <xf numFmtId="0" fontId="31" fillId="0" borderId="0" xfId="0" applyFont="1" applyFill="1" applyAlignment="1" applyProtection="1">
      <alignment vertical="top"/>
    </xf>
    <xf numFmtId="3" fontId="13" fillId="0" borderId="0" xfId="0" applyNumberFormat="1" applyFont="1" applyFill="1" applyBorder="1" applyAlignment="1" applyProtection="1">
      <alignment horizontal="center" vertical="top"/>
    </xf>
    <xf numFmtId="3" fontId="26" fillId="0" borderId="3" xfId="0" applyNumberFormat="1" applyFont="1" applyFill="1" applyBorder="1" applyAlignment="1" applyProtection="1">
      <alignment horizontal="left" vertical="top"/>
    </xf>
    <xf numFmtId="3" fontId="26" fillId="0" borderId="3" xfId="0" applyNumberFormat="1" applyFont="1" applyFill="1" applyBorder="1" applyAlignment="1" applyProtection="1">
      <alignment horizontal="left" vertical="top" wrapText="1"/>
    </xf>
    <xf numFmtId="4" fontId="32" fillId="0" borderId="3" xfId="0" applyNumberFormat="1" applyFont="1" applyFill="1" applyBorder="1" applyAlignment="1" applyProtection="1">
      <alignment horizontal="right" vertical="top"/>
    </xf>
    <xf numFmtId="3" fontId="25" fillId="0" borderId="0" xfId="0" applyNumberFormat="1" applyFont="1" applyFill="1" applyBorder="1" applyAlignment="1" applyProtection="1">
      <alignment horizontal="center" vertical="top"/>
    </xf>
    <xf numFmtId="3" fontId="12" fillId="0" borderId="0" xfId="0" applyNumberFormat="1" applyFont="1" applyFill="1" applyBorder="1" applyAlignment="1" applyProtection="1">
      <alignment horizontal="center" vertical="top"/>
    </xf>
    <xf numFmtId="3" fontId="27" fillId="0" borderId="3" xfId="0" applyNumberFormat="1" applyFont="1" applyFill="1" applyBorder="1" applyAlignment="1" applyProtection="1">
      <alignment horizontal="right" vertical="top" wrapText="1"/>
    </xf>
    <xf numFmtId="4" fontId="27" fillId="0" borderId="3" xfId="0" applyNumberFormat="1" applyFont="1" applyFill="1" applyBorder="1" applyAlignment="1" applyProtection="1">
      <alignment horizontal="right" vertical="top"/>
    </xf>
    <xf numFmtId="0" fontId="34" fillId="0" borderId="0" xfId="0" applyFont="1" applyFill="1" applyAlignment="1" applyProtection="1">
      <alignment vertical="top"/>
    </xf>
    <xf numFmtId="0" fontId="34" fillId="0" borderId="0" xfId="0" applyFont="1" applyFill="1" applyAlignment="1" applyProtection="1">
      <alignment vertical="top" wrapText="1"/>
    </xf>
    <xf numFmtId="0" fontId="31" fillId="0" borderId="0" xfId="0" applyFont="1" applyAlignment="1" applyProtection="1">
      <alignment vertical="top" wrapText="1"/>
    </xf>
    <xf numFmtId="49" fontId="32" fillId="0" borderId="3" xfId="0" applyNumberFormat="1" applyFont="1" applyFill="1" applyBorder="1" applyAlignment="1" applyProtection="1">
      <alignment horizontal="left" vertical="top"/>
    </xf>
    <xf numFmtId="0" fontId="32" fillId="0" borderId="3" xfId="0" applyFont="1" applyFill="1" applyBorder="1" applyAlignment="1" applyProtection="1">
      <alignment horizontal="right" vertical="top" wrapText="1"/>
    </xf>
    <xf numFmtId="3" fontId="21" fillId="0" borderId="0" xfId="0" applyNumberFormat="1" applyFont="1" applyFill="1" applyBorder="1" applyAlignment="1" applyProtection="1">
      <alignment horizontal="center" vertical="top"/>
    </xf>
    <xf numFmtId="0" fontId="25" fillId="0" borderId="0" xfId="0" applyFont="1" applyFill="1" applyBorder="1" applyAlignment="1" applyProtection="1">
      <alignment horizontal="left" vertical="top"/>
    </xf>
    <xf numFmtId="0" fontId="25" fillId="0" borderId="0" xfId="0" applyFont="1" applyFill="1" applyBorder="1" applyAlignment="1" applyProtection="1">
      <alignment vertical="top" wrapText="1"/>
    </xf>
    <xf numFmtId="4" fontId="27" fillId="0" borderId="0" xfId="0" applyNumberFormat="1" applyFont="1" applyFill="1" applyBorder="1" applyAlignment="1" applyProtection="1">
      <alignment horizontal="right" vertical="top"/>
    </xf>
    <xf numFmtId="4" fontId="27" fillId="0" borderId="0" xfId="0" applyNumberFormat="1" applyFont="1" applyFill="1" applyBorder="1" applyAlignment="1" applyProtection="1">
      <alignment horizontal="center" vertical="top"/>
    </xf>
    <xf numFmtId="3" fontId="14" fillId="0" borderId="0" xfId="0" applyNumberFormat="1" applyFont="1" applyFill="1" applyBorder="1" applyAlignment="1" applyProtection="1">
      <alignment horizontal="center" vertical="top"/>
    </xf>
    <xf numFmtId="0" fontId="32" fillId="0" borderId="0" xfId="0" applyFont="1" applyFill="1" applyBorder="1" applyAlignment="1" applyProtection="1">
      <alignment vertical="top" wrapText="1"/>
    </xf>
    <xf numFmtId="0" fontId="8" fillId="0" borderId="0" xfId="0" applyFont="1" applyFill="1" applyAlignment="1" applyProtection="1">
      <alignment vertical="top"/>
    </xf>
    <xf numFmtId="0" fontId="14" fillId="0" borderId="0" xfId="0" applyFont="1" applyAlignment="1" applyProtection="1">
      <alignment horizontal="center" vertical="top"/>
    </xf>
    <xf numFmtId="4" fontId="32" fillId="0" borderId="3" xfId="0" applyNumberFormat="1" applyFont="1" applyBorder="1" applyAlignment="1" applyProtection="1">
      <alignment horizontal="right" vertical="top"/>
    </xf>
    <xf numFmtId="0" fontId="32" fillId="0" borderId="0" xfId="0" applyFont="1" applyAlignment="1" applyProtection="1">
      <alignment horizontal="center" vertical="top"/>
    </xf>
    <xf numFmtId="0" fontId="32" fillId="0" borderId="0" xfId="0" applyFont="1" applyBorder="1" applyAlignment="1" applyProtection="1">
      <alignment horizontal="center" vertical="top"/>
    </xf>
    <xf numFmtId="0" fontId="11" fillId="0" borderId="0" xfId="0" applyFont="1" applyAlignment="1" applyProtection="1">
      <alignment horizontal="center" vertical="top"/>
    </xf>
    <xf numFmtId="0" fontId="32" fillId="0" borderId="0" xfId="0" applyFont="1" applyAlignment="1" applyProtection="1">
      <alignment horizontal="left" vertical="top"/>
    </xf>
    <xf numFmtId="0" fontId="32" fillId="0" borderId="0" xfId="0" applyFont="1" applyAlignment="1" applyProtection="1">
      <alignment horizontal="right" vertical="top" wrapText="1"/>
    </xf>
    <xf numFmtId="0" fontId="13" fillId="0" borderId="0" xfId="0" applyFont="1" applyAlignment="1" applyProtection="1">
      <alignment horizontal="center" vertical="top"/>
    </xf>
    <xf numFmtId="0" fontId="27" fillId="0" borderId="0" xfId="0" applyFont="1" applyFill="1" applyBorder="1" applyAlignment="1" applyProtection="1">
      <alignment horizontal="left" vertical="top" wrapText="1"/>
    </xf>
    <xf numFmtId="0" fontId="25" fillId="0" borderId="0" xfId="0" applyFont="1" applyAlignment="1" applyProtection="1">
      <alignment horizontal="left" vertical="top"/>
    </xf>
    <xf numFmtId="0" fontId="26" fillId="0" borderId="0" xfId="0" applyFont="1" applyFill="1" applyBorder="1" applyAlignment="1" applyProtection="1">
      <alignment horizontal="left" vertical="top" wrapText="1"/>
    </xf>
    <xf numFmtId="0" fontId="26" fillId="0" borderId="0" xfId="0" applyFont="1" applyAlignment="1" applyProtection="1">
      <alignment horizontal="left" vertical="top"/>
    </xf>
    <xf numFmtId="4" fontId="27" fillId="0" borderId="0" xfId="0" applyNumberFormat="1" applyFont="1" applyBorder="1" applyAlignment="1" applyProtection="1">
      <alignment horizontal="right" vertical="top"/>
    </xf>
    <xf numFmtId="4" fontId="27" fillId="0" borderId="0" xfId="0" applyNumberFormat="1" applyFont="1" applyBorder="1" applyAlignment="1" applyProtection="1">
      <alignment horizontal="center" vertical="top"/>
    </xf>
    <xf numFmtId="4" fontId="26" fillId="0" borderId="0" xfId="0" applyNumberFormat="1" applyFont="1" applyBorder="1" applyAlignment="1" applyProtection="1">
      <alignment horizontal="right" vertical="top"/>
    </xf>
    <xf numFmtId="0" fontId="26" fillId="5" borderId="3" xfId="0" applyFont="1" applyFill="1" applyBorder="1" applyAlignment="1" applyProtection="1">
      <alignment vertical="top" wrapText="1"/>
    </xf>
    <xf numFmtId="2" fontId="26" fillId="5" borderId="3" xfId="0" applyNumberFormat="1" applyFont="1" applyFill="1" applyBorder="1" applyAlignment="1" applyProtection="1">
      <alignment vertical="top"/>
    </xf>
    <xf numFmtId="0" fontId="27" fillId="5" borderId="3" xfId="0" applyFont="1" applyFill="1" applyBorder="1" applyAlignment="1" applyProtection="1">
      <alignment vertical="top" wrapText="1"/>
    </xf>
    <xf numFmtId="9" fontId="26" fillId="5" borderId="3" xfId="0" applyNumberFormat="1" applyFont="1" applyFill="1" applyBorder="1" applyAlignment="1" applyProtection="1">
      <alignment vertical="top"/>
    </xf>
    <xf numFmtId="4" fontId="26" fillId="0" borderId="0" xfId="0" applyNumberFormat="1" applyFont="1" applyProtection="1"/>
    <xf numFmtId="3" fontId="27" fillId="0" borderId="0" xfId="0" applyNumberFormat="1" applyFont="1" applyBorder="1" applyAlignment="1" applyProtection="1">
      <alignment vertical="top" wrapText="1"/>
    </xf>
    <xf numFmtId="0" fontId="30" fillId="0" borderId="0" xfId="0" applyFont="1" applyFill="1" applyAlignment="1" applyProtection="1">
      <alignment horizontal="left" vertical="top" wrapText="1"/>
    </xf>
    <xf numFmtId="0" fontId="27" fillId="2" borderId="3" xfId="0" applyNumberFormat="1" applyFont="1" applyFill="1" applyBorder="1" applyAlignment="1" applyProtection="1">
      <alignment horizontal="center" vertical="top"/>
      <protection locked="0"/>
    </xf>
    <xf numFmtId="0" fontId="27" fillId="0" borderId="3" xfId="0" applyNumberFormat="1" applyFont="1" applyBorder="1" applyAlignment="1" applyProtection="1">
      <alignment vertical="top" wrapText="1"/>
    </xf>
    <xf numFmtId="0" fontId="26" fillId="0" borderId="0" xfId="0" applyNumberFormat="1" applyFont="1" applyAlignment="1" applyProtection="1">
      <alignment vertical="top"/>
    </xf>
    <xf numFmtId="0" fontId="27" fillId="0" borderId="3" xfId="0" applyNumberFormat="1" applyFont="1" applyFill="1" applyBorder="1" applyAlignment="1" applyProtection="1">
      <alignment horizontal="center" vertical="top"/>
    </xf>
    <xf numFmtId="0" fontId="36" fillId="0" borderId="3" xfId="0" applyNumberFormat="1" applyFont="1" applyBorder="1" applyAlignment="1">
      <alignment vertical="top" wrapText="1"/>
    </xf>
    <xf numFmtId="0" fontId="27" fillId="0" borderId="3" xfId="0" applyNumberFormat="1" applyFont="1" applyFill="1" applyBorder="1" applyAlignment="1" applyProtection="1">
      <alignment horizontal="center" vertical="top" wrapText="1"/>
    </xf>
    <xf numFmtId="0" fontId="35" fillId="0" borderId="0" xfId="0" applyNumberFormat="1" applyFont="1" applyAlignment="1">
      <alignment vertical="top" wrapText="1"/>
    </xf>
    <xf numFmtId="0" fontId="0" fillId="0" borderId="0" xfId="0" applyNumberFormat="1" applyFont="1" applyAlignment="1">
      <alignment vertical="top"/>
    </xf>
    <xf numFmtId="0" fontId="5" fillId="0" borderId="0" xfId="0" applyNumberFormat="1" applyFont="1" applyAlignment="1">
      <alignment vertical="top"/>
    </xf>
    <xf numFmtId="0" fontId="27" fillId="0" borderId="3" xfId="0" applyNumberFormat="1" applyFont="1" applyBorder="1" applyAlignment="1">
      <alignment vertical="top" wrapText="1"/>
    </xf>
    <xf numFmtId="0" fontId="27" fillId="0" borderId="3" xfId="0" applyNumberFormat="1" applyFont="1" applyFill="1" applyBorder="1" applyAlignment="1" applyProtection="1">
      <alignment vertical="top" wrapText="1"/>
    </xf>
    <xf numFmtId="0" fontId="0" fillId="0" borderId="0" xfId="0" applyNumberFormat="1" applyFont="1" applyFill="1" applyAlignment="1">
      <alignment vertical="top"/>
    </xf>
    <xf numFmtId="0" fontId="30" fillId="0" borderId="0" xfId="0" applyFont="1" applyFill="1" applyAlignment="1" applyProtection="1">
      <alignment horizontal="left" vertical="top" wrapText="1"/>
    </xf>
    <xf numFmtId="0" fontId="25" fillId="0" borderId="3" xfId="0" applyFont="1" applyFill="1" applyBorder="1" applyAlignment="1" applyProtection="1">
      <alignment vertical="top" wrapText="1"/>
    </xf>
    <xf numFmtId="0" fontId="27" fillId="0" borderId="0" xfId="0" applyNumberFormat="1" applyFont="1" applyFill="1" applyBorder="1" applyAlignment="1" applyProtection="1">
      <alignment horizontal="center" vertical="top" wrapText="1"/>
    </xf>
    <xf numFmtId="10" fontId="36" fillId="0" borderId="0" xfId="0" applyNumberFormat="1" applyFont="1" applyBorder="1" applyAlignment="1">
      <alignment vertical="top" wrapText="1"/>
    </xf>
    <xf numFmtId="10" fontId="35" fillId="0" borderId="0" xfId="0" applyNumberFormat="1" applyFont="1" applyBorder="1" applyAlignment="1">
      <alignment vertical="top" wrapText="1"/>
    </xf>
    <xf numFmtId="4" fontId="25" fillId="0" borderId="0" xfId="0" applyNumberFormat="1" applyFont="1" applyAlignment="1" applyProtection="1">
      <alignment vertical="distributed" wrapText="1"/>
    </xf>
    <xf numFmtId="0" fontId="25" fillId="0" borderId="0" xfId="0" applyFont="1" applyFill="1" applyAlignment="1" applyProtection="1">
      <alignment horizontal="center" vertical="center"/>
    </xf>
    <xf numFmtId="0" fontId="25" fillId="0" borderId="3" xfId="0" applyFont="1" applyFill="1" applyBorder="1" applyAlignment="1" applyProtection="1">
      <alignment horizontal="center" vertical="center" wrapText="1"/>
    </xf>
    <xf numFmtId="0" fontId="30" fillId="0" borderId="0" xfId="0" applyFont="1" applyFill="1" applyAlignment="1" applyProtection="1">
      <alignment vertical="top" wrapText="1"/>
    </xf>
    <xf numFmtId="0" fontId="29" fillId="0" borderId="0" xfId="0" applyFont="1" applyFill="1" applyAlignment="1" applyProtection="1">
      <alignment vertical="top" wrapText="1"/>
    </xf>
    <xf numFmtId="3" fontId="26" fillId="4" borderId="3" xfId="0" applyNumberFormat="1" applyFont="1" applyFill="1" applyBorder="1" applyAlignment="1" applyProtection="1">
      <alignment vertical="top" wrapText="1"/>
    </xf>
    <xf numFmtId="0" fontId="27" fillId="0" borderId="0" xfId="0" applyNumberFormat="1" applyFont="1" applyAlignment="1" applyProtection="1">
      <alignment vertical="top"/>
    </xf>
    <xf numFmtId="4" fontId="27" fillId="0" borderId="0" xfId="0" applyNumberFormat="1" applyFont="1" applyAlignment="1" applyProtection="1">
      <alignment vertical="top"/>
    </xf>
    <xf numFmtId="4" fontId="25" fillId="0" borderId="0" xfId="5" applyNumberFormat="1" applyFont="1" applyAlignment="1" applyProtection="1">
      <alignment vertical="distributed"/>
    </xf>
    <xf numFmtId="4" fontId="26" fillId="0" borderId="0" xfId="5" applyNumberFormat="1" applyFont="1" applyProtection="1"/>
    <xf numFmtId="0" fontId="28" fillId="0" borderId="0" xfId="0" applyFont="1" applyFill="1" applyAlignment="1" applyProtection="1">
      <alignment horizontal="left" vertical="top" wrapText="1"/>
    </xf>
    <xf numFmtId="0" fontId="26" fillId="4" borderId="0" xfId="0" applyFont="1" applyFill="1" applyAlignment="1" applyProtection="1">
      <alignment vertical="top"/>
    </xf>
    <xf numFmtId="16" fontId="26" fillId="4" borderId="3" xfId="0" applyNumberFormat="1" applyFont="1" applyFill="1" applyBorder="1" applyAlignment="1" applyProtection="1">
      <alignment horizontal="right" vertical="top" wrapText="1"/>
    </xf>
    <xf numFmtId="4" fontId="27" fillId="0" borderId="3" xfId="0" applyNumberFormat="1" applyFont="1" applyFill="1" applyBorder="1" applyAlignment="1" applyProtection="1">
      <alignment vertical="top"/>
    </xf>
    <xf numFmtId="4" fontId="26" fillId="0" borderId="3" xfId="0" applyNumberFormat="1" applyFont="1" applyFill="1" applyBorder="1" applyAlignment="1" applyProtection="1">
      <alignment vertical="top"/>
      <protection locked="0"/>
    </xf>
    <xf numFmtId="4" fontId="27" fillId="4" borderId="3" xfId="0" applyNumberFormat="1" applyFont="1" applyFill="1" applyBorder="1" applyAlignment="1" applyProtection="1">
      <alignment vertical="top"/>
    </xf>
    <xf numFmtId="3" fontId="27" fillId="4" borderId="3" xfId="0" applyNumberFormat="1" applyFont="1" applyFill="1" applyBorder="1" applyAlignment="1" applyProtection="1">
      <alignment vertical="top" wrapText="1"/>
    </xf>
    <xf numFmtId="0" fontId="27" fillId="4" borderId="0" xfId="0" applyFont="1" applyFill="1" applyAlignment="1" applyProtection="1">
      <alignment vertical="top"/>
    </xf>
    <xf numFmtId="4" fontId="40" fillId="0" borderId="0" xfId="0" applyNumberFormat="1" applyFont="1" applyAlignment="1" applyProtection="1">
      <alignment vertical="top" wrapText="1"/>
    </xf>
    <xf numFmtId="0" fontId="0" fillId="0" borderId="0" xfId="0" applyAlignment="1">
      <alignment horizontal="left" vertical="top" wrapText="1"/>
    </xf>
    <xf numFmtId="0" fontId="23" fillId="0" borderId="0" xfId="0" applyFont="1" applyBorder="1" applyAlignment="1">
      <alignment horizontal="left" vertical="top" wrapText="1"/>
    </xf>
    <xf numFmtId="0" fontId="0" fillId="0" borderId="0" xfId="0" applyAlignment="1">
      <alignment vertical="top" wrapText="1"/>
    </xf>
    <xf numFmtId="0" fontId="23" fillId="0" borderId="13" xfId="0" applyFont="1" applyBorder="1" applyAlignment="1">
      <alignment vertical="top" wrapText="1"/>
    </xf>
    <xf numFmtId="0" fontId="0" fillId="0" borderId="6" xfId="0" applyBorder="1" applyAlignment="1">
      <alignment vertical="top" wrapText="1"/>
    </xf>
    <xf numFmtId="4" fontId="0" fillId="0" borderId="8" xfId="0" applyNumberFormat="1" applyBorder="1" applyAlignment="1">
      <alignment horizontal="right" vertical="top" wrapText="1"/>
    </xf>
    <xf numFmtId="4" fontId="23" fillId="0" borderId="8" xfId="0" applyNumberFormat="1" applyFont="1" applyBorder="1" applyAlignment="1">
      <alignment horizontal="right" vertical="top" wrapText="1"/>
    </xf>
    <xf numFmtId="0" fontId="0" fillId="0" borderId="1" xfId="0" applyBorder="1" applyAlignment="1">
      <alignment vertical="top" wrapText="1"/>
    </xf>
    <xf numFmtId="0" fontId="0" fillId="0" borderId="9" xfId="0" applyBorder="1" applyAlignment="1">
      <alignment vertical="top" wrapText="1"/>
    </xf>
    <xf numFmtId="0" fontId="23" fillId="0" borderId="4" xfId="0" applyFont="1" applyBorder="1" applyAlignment="1">
      <alignment vertical="top" wrapText="1"/>
    </xf>
    <xf numFmtId="0" fontId="36" fillId="4" borderId="3" xfId="0" applyFont="1" applyFill="1" applyBorder="1" applyAlignment="1">
      <alignment vertical="top" wrapText="1"/>
    </xf>
    <xf numFmtId="3" fontId="36" fillId="4" borderId="3" xfId="0" applyNumberFormat="1" applyFont="1" applyFill="1" applyBorder="1" applyAlignment="1">
      <alignment vertical="top" wrapText="1"/>
    </xf>
    <xf numFmtId="0" fontId="35" fillId="4" borderId="0" xfId="0" applyFont="1" applyFill="1" applyAlignment="1">
      <alignment vertical="top" wrapText="1"/>
    </xf>
    <xf numFmtId="10" fontId="36" fillId="4" borderId="3" xfId="0" applyNumberFormat="1" applyFont="1" applyFill="1" applyBorder="1" applyAlignment="1">
      <alignment vertical="top" wrapText="1"/>
    </xf>
    <xf numFmtId="10" fontId="36" fillId="4" borderId="0" xfId="0" applyNumberFormat="1" applyFont="1" applyFill="1" applyBorder="1" applyAlignment="1">
      <alignment vertical="top" wrapText="1"/>
    </xf>
    <xf numFmtId="0" fontId="36" fillId="4" borderId="0" xfId="0" applyFont="1" applyFill="1" applyAlignment="1">
      <alignment vertical="top" wrapText="1"/>
    </xf>
    <xf numFmtId="0" fontId="5" fillId="4" borderId="0" xfId="0" applyFont="1" applyFill="1" applyAlignment="1">
      <alignment vertical="top"/>
    </xf>
    <xf numFmtId="0" fontId="27" fillId="0" borderId="3" xfId="1" applyFont="1" applyFill="1" applyBorder="1" applyAlignment="1" applyProtection="1">
      <alignment horizontal="left" vertical="top" wrapText="1"/>
    </xf>
    <xf numFmtId="4" fontId="27" fillId="0" borderId="7" xfId="1" quotePrefix="1" applyNumberFormat="1" applyFont="1" applyFill="1" applyBorder="1" applyAlignment="1" applyProtection="1">
      <alignment horizontal="right" vertical="top"/>
    </xf>
    <xf numFmtId="4" fontId="27" fillId="0" borderId="0" xfId="1" applyNumberFormat="1" applyFont="1" applyFill="1" applyBorder="1" applyAlignment="1" applyProtection="1">
      <alignment horizontal="right" vertical="top"/>
    </xf>
    <xf numFmtId="4" fontId="26" fillId="0" borderId="0" xfId="1" applyNumberFormat="1" applyFont="1" applyFill="1" applyBorder="1" applyAlignment="1" applyProtection="1">
      <alignment horizontal="right" vertical="top"/>
    </xf>
    <xf numFmtId="0" fontId="26" fillId="4" borderId="3" xfId="1" applyFont="1" applyFill="1" applyBorder="1" applyAlignment="1" applyProtection="1">
      <alignment vertical="top" wrapText="1"/>
    </xf>
    <xf numFmtId="0" fontId="27" fillId="4" borderId="3" xfId="0" applyNumberFormat="1" applyFont="1" applyFill="1" applyBorder="1" applyAlignment="1" applyProtection="1">
      <alignment horizontal="center" vertical="top"/>
    </xf>
    <xf numFmtId="4" fontId="25" fillId="0" borderId="3" xfId="1" applyNumberFormat="1" applyFont="1" applyFill="1" applyBorder="1" applyAlignment="1" applyProtection="1">
      <alignment horizontal="right" vertical="top"/>
    </xf>
    <xf numFmtId="49" fontId="25" fillId="0" borderId="3" xfId="1" applyNumberFormat="1" applyFont="1" applyFill="1" applyBorder="1" applyAlignment="1" applyProtection="1">
      <alignment vertical="top"/>
    </xf>
    <xf numFmtId="4" fontId="32" fillId="0" borderId="3" xfId="1" applyNumberFormat="1" applyFont="1" applyFill="1" applyBorder="1" applyAlignment="1" applyProtection="1">
      <alignment horizontal="right" vertical="top"/>
    </xf>
    <xf numFmtId="0" fontId="41" fillId="4" borderId="0" xfId="1" applyFont="1" applyFill="1" applyAlignment="1" applyProtection="1">
      <alignment horizontal="left" vertical="top"/>
    </xf>
    <xf numFmtId="0" fontId="35" fillId="0" borderId="3" xfId="0" applyFont="1" applyFill="1" applyBorder="1" applyAlignment="1">
      <alignment vertical="top" wrapText="1"/>
    </xf>
    <xf numFmtId="10" fontId="35" fillId="0" borderId="3" xfId="0" applyNumberFormat="1" applyFont="1" applyFill="1" applyBorder="1" applyAlignment="1">
      <alignment vertical="top" wrapText="1"/>
    </xf>
    <xf numFmtId="3" fontId="27" fillId="0" borderId="3" xfId="0" applyNumberFormat="1" applyFont="1" applyFill="1" applyBorder="1" applyAlignment="1" applyProtection="1">
      <alignment horizontal="center" vertical="top"/>
    </xf>
    <xf numFmtId="4" fontId="27" fillId="4" borderId="3" xfId="0" applyNumberFormat="1" applyFont="1" applyFill="1" applyBorder="1" applyAlignment="1" applyProtection="1">
      <alignment vertical="top"/>
      <protection locked="0"/>
    </xf>
    <xf numFmtId="0" fontId="25" fillId="0" borderId="3" xfId="0" applyFont="1" applyFill="1" applyBorder="1" applyAlignment="1" applyProtection="1">
      <alignment horizontal="center" vertical="center" wrapText="1"/>
    </xf>
    <xf numFmtId="3" fontId="25" fillId="0" borderId="4" xfId="0" applyNumberFormat="1" applyFont="1" applyFill="1" applyBorder="1" applyAlignment="1" applyProtection="1">
      <alignment horizontal="center" vertical="center"/>
    </xf>
    <xf numFmtId="3" fontId="25" fillId="0" borderId="2" xfId="0" applyNumberFormat="1" applyFont="1" applyFill="1" applyBorder="1" applyAlignment="1" applyProtection="1">
      <alignment horizontal="center" vertical="center"/>
    </xf>
    <xf numFmtId="0" fontId="25" fillId="0" borderId="4" xfId="0" applyFont="1" applyFill="1" applyBorder="1" applyAlignment="1" applyProtection="1">
      <alignment horizontal="center" vertical="center" wrapText="1"/>
    </xf>
    <xf numFmtId="0" fontId="25" fillId="0" borderId="2" xfId="0" applyFont="1" applyFill="1" applyBorder="1" applyAlignment="1" applyProtection="1">
      <alignment horizontal="center" vertical="center" wrapText="1"/>
    </xf>
    <xf numFmtId="0" fontId="25" fillId="0" borderId="5" xfId="0" applyFont="1" applyFill="1" applyBorder="1" applyAlignment="1" applyProtection="1">
      <alignment horizontal="center" vertical="center" wrapText="1"/>
    </xf>
    <xf numFmtId="0" fontId="25" fillId="0" borderId="3" xfId="0" applyFont="1" applyFill="1" applyBorder="1" applyAlignment="1" applyProtection="1">
      <alignment horizontal="left" vertical="top" wrapText="1"/>
    </xf>
    <xf numFmtId="3" fontId="25" fillId="0" borderId="4" xfId="0" applyNumberFormat="1" applyFont="1" applyFill="1" applyBorder="1" applyAlignment="1" applyProtection="1">
      <alignment horizontal="center" vertical="top"/>
    </xf>
    <xf numFmtId="3" fontId="25" fillId="0" borderId="2" xfId="0" applyNumberFormat="1" applyFont="1" applyFill="1" applyBorder="1" applyAlignment="1" applyProtection="1">
      <alignment horizontal="center" vertical="top"/>
    </xf>
    <xf numFmtId="0" fontId="25" fillId="0" borderId="4" xfId="0" applyFont="1" applyFill="1" applyBorder="1" applyAlignment="1" applyProtection="1">
      <alignment horizontal="center" vertical="top" wrapText="1"/>
    </xf>
    <xf numFmtId="0" fontId="25" fillId="0" borderId="2" xfId="0" applyFont="1" applyFill="1" applyBorder="1" applyAlignment="1" applyProtection="1">
      <alignment horizontal="center" vertical="top" wrapText="1"/>
    </xf>
    <xf numFmtId="0" fontId="25" fillId="0" borderId="5" xfId="0" applyFont="1" applyFill="1" applyBorder="1" applyAlignment="1" applyProtection="1">
      <alignment horizontal="center" vertical="top" wrapText="1"/>
    </xf>
    <xf numFmtId="0" fontId="30" fillId="0" borderId="0" xfId="0" applyFont="1" applyFill="1" applyAlignment="1" applyProtection="1">
      <alignment horizontal="left" vertical="top" wrapText="1"/>
    </xf>
    <xf numFmtId="0" fontId="33" fillId="0" borderId="0" xfId="0" applyFont="1" applyFill="1" applyAlignment="1" applyProtection="1">
      <alignment horizontal="left" vertical="top"/>
    </xf>
    <xf numFmtId="0" fontId="26" fillId="0" borderId="3" xfId="0" applyFont="1" applyFill="1" applyBorder="1" applyAlignment="1">
      <alignment horizontal="left" vertical="top" wrapText="1"/>
    </xf>
    <xf numFmtId="0" fontId="27" fillId="0" borderId="3" xfId="0" applyFont="1" applyFill="1" applyBorder="1" applyAlignment="1" applyProtection="1">
      <alignment horizontal="left" vertical="top"/>
    </xf>
    <xf numFmtId="4" fontId="23" fillId="0" borderId="0" xfId="0" applyNumberFormat="1" applyFont="1" applyBorder="1" applyAlignment="1">
      <alignment horizontal="left" vertical="top" wrapText="1"/>
    </xf>
    <xf numFmtId="4" fontId="0" fillId="0" borderId="11" xfId="0" applyNumberFormat="1" applyBorder="1" applyAlignment="1">
      <alignment horizontal="left" vertical="top" wrapText="1"/>
    </xf>
    <xf numFmtId="4" fontId="0" fillId="0" borderId="12" xfId="0" applyNumberFormat="1" applyBorder="1" applyAlignment="1">
      <alignment horizontal="left" vertical="top" wrapText="1"/>
    </xf>
    <xf numFmtId="0" fontId="23" fillId="0" borderId="2" xfId="0" applyFont="1" applyBorder="1" applyAlignment="1">
      <alignment horizontal="left" vertical="top" wrapText="1"/>
    </xf>
    <xf numFmtId="4" fontId="0" fillId="0" borderId="0" xfId="0" applyNumberFormat="1" applyBorder="1" applyAlignment="1">
      <alignment horizontal="left" vertical="top" wrapText="1"/>
    </xf>
    <xf numFmtId="0" fontId="0" fillId="0" borderId="0" xfId="0" applyAlignment="1">
      <alignment horizontal="left" vertical="top" wrapText="1"/>
    </xf>
    <xf numFmtId="0" fontId="33" fillId="0" borderId="0" xfId="0" applyFont="1" applyFill="1" applyAlignment="1" applyProtection="1">
      <alignment horizontal="center" vertical="top" wrapText="1"/>
    </xf>
    <xf numFmtId="4" fontId="23" fillId="0" borderId="8" xfId="0" applyNumberFormat="1" applyFont="1" applyBorder="1" applyAlignment="1">
      <alignment horizontal="left" vertical="top" wrapText="1"/>
    </xf>
    <xf numFmtId="0" fontId="0" fillId="0" borderId="11" xfId="0" applyFont="1" applyFill="1" applyBorder="1" applyAlignment="1">
      <alignment horizontal="left" vertical="top" wrapText="1"/>
    </xf>
    <xf numFmtId="0" fontId="0" fillId="0" borderId="12" xfId="0" applyFont="1" applyFill="1" applyBorder="1" applyAlignment="1">
      <alignment horizontal="left" vertical="top" wrapText="1"/>
    </xf>
    <xf numFmtId="0" fontId="23" fillId="2" borderId="0" xfId="0" applyFont="1" applyFill="1" applyBorder="1" applyAlignment="1">
      <alignment horizontal="left" vertical="top" wrapText="1"/>
    </xf>
    <xf numFmtId="0" fontId="23" fillId="2" borderId="8" xfId="0" applyFont="1" applyFill="1" applyBorder="1" applyAlignment="1">
      <alignment horizontal="left" vertical="top" wrapText="1"/>
    </xf>
    <xf numFmtId="0" fontId="23" fillId="0" borderId="5" xfId="0" applyFont="1" applyBorder="1" applyAlignment="1">
      <alignment horizontal="left" vertical="top" wrapText="1"/>
    </xf>
    <xf numFmtId="0" fontId="0" fillId="0" borderId="0" xfId="0" applyBorder="1" applyAlignment="1">
      <alignment horizontal="left" vertical="top" wrapText="1"/>
    </xf>
    <xf numFmtId="0" fontId="0" fillId="0" borderId="8" xfId="0" applyBorder="1" applyAlignment="1">
      <alignment horizontal="left" vertical="top" wrapText="1"/>
    </xf>
    <xf numFmtId="0" fontId="23" fillId="0" borderId="0" xfId="0" applyFont="1" applyAlignment="1">
      <alignment horizontal="left" vertical="top" wrapText="1"/>
    </xf>
    <xf numFmtId="4" fontId="23" fillId="0" borderId="0" xfId="0" applyNumberFormat="1" applyFont="1" applyFill="1" applyBorder="1" applyAlignment="1">
      <alignment horizontal="left" vertical="top"/>
    </xf>
    <xf numFmtId="0" fontId="32" fillId="0" borderId="0" xfId="1" applyFont="1" applyFill="1" applyAlignment="1" applyProtection="1">
      <alignment horizontal="left" vertical="top"/>
    </xf>
    <xf numFmtId="0" fontId="27" fillId="0" borderId="3" xfId="1" applyFont="1" applyFill="1" applyBorder="1" applyAlignment="1" applyProtection="1">
      <alignment horizontal="left" vertical="top"/>
    </xf>
    <xf numFmtId="0" fontId="26" fillId="0" borderId="3" xfId="1" applyFont="1" applyFill="1" applyBorder="1" applyAlignment="1" applyProtection="1">
      <alignment horizontal="left" vertical="top"/>
    </xf>
    <xf numFmtId="4" fontId="27" fillId="0" borderId="3" xfId="1" applyNumberFormat="1" applyFont="1" applyFill="1" applyBorder="1" applyAlignment="1" applyProtection="1">
      <alignment horizontal="center" vertical="center"/>
    </xf>
    <xf numFmtId="4" fontId="27" fillId="0" borderId="10" xfId="1" applyNumberFormat="1" applyFont="1" applyFill="1" applyBorder="1" applyAlignment="1" applyProtection="1">
      <alignment horizontal="center" vertical="center"/>
    </xf>
    <xf numFmtId="4" fontId="27" fillId="0" borderId="7" xfId="1" applyNumberFormat="1" applyFont="1" applyFill="1" applyBorder="1" applyAlignment="1" applyProtection="1">
      <alignment horizontal="center" vertical="center"/>
    </xf>
    <xf numFmtId="0" fontId="27" fillId="0" borderId="10" xfId="1" applyFont="1" applyFill="1" applyBorder="1" applyAlignment="1" applyProtection="1">
      <alignment horizontal="center" vertical="center" wrapText="1"/>
    </xf>
    <xf numFmtId="0" fontId="27" fillId="0" borderId="7" xfId="1" applyFont="1" applyFill="1" applyBorder="1" applyAlignment="1" applyProtection="1">
      <alignment horizontal="center" vertical="center" wrapText="1"/>
    </xf>
    <xf numFmtId="49" fontId="27" fillId="0" borderId="10" xfId="1" applyNumberFormat="1" applyFont="1" applyFill="1" applyBorder="1" applyAlignment="1" applyProtection="1">
      <alignment vertical="center"/>
    </xf>
    <xf numFmtId="49" fontId="27" fillId="0" borderId="7" xfId="1" applyNumberFormat="1" applyFont="1" applyFill="1" applyBorder="1" applyAlignment="1" applyProtection="1">
      <alignment vertical="center"/>
    </xf>
    <xf numFmtId="0" fontId="25" fillId="0" borderId="0" xfId="0" applyFont="1" applyFill="1" applyAlignment="1" applyProtection="1">
      <alignment horizontal="left" vertical="top" wrapText="1"/>
    </xf>
    <xf numFmtId="0" fontId="25" fillId="0" borderId="0" xfId="0" applyFont="1" applyFill="1" applyAlignment="1" applyProtection="1">
      <alignment horizontal="left" vertical="top"/>
    </xf>
    <xf numFmtId="4" fontId="27" fillId="0" borderId="10" xfId="0" applyNumberFormat="1" applyFont="1" applyFill="1" applyBorder="1" applyAlignment="1" applyProtection="1">
      <alignment horizontal="left" vertical="center" wrapText="1"/>
    </xf>
    <xf numFmtId="4" fontId="27" fillId="0" borderId="7" xfId="0" applyNumberFormat="1" applyFont="1" applyFill="1" applyBorder="1" applyAlignment="1" applyProtection="1">
      <alignment horizontal="left" vertical="center" wrapText="1"/>
    </xf>
    <xf numFmtId="4" fontId="27" fillId="0" borderId="3" xfId="0" applyNumberFormat="1" applyFont="1" applyFill="1" applyBorder="1" applyAlignment="1" applyProtection="1">
      <alignment horizontal="right" vertical="center" wrapText="1"/>
    </xf>
    <xf numFmtId="4" fontId="27" fillId="0" borderId="3" xfId="0" applyNumberFormat="1" applyFont="1" applyFill="1" applyBorder="1" applyAlignment="1" applyProtection="1">
      <alignment horizontal="center" vertical="center" wrapText="1"/>
    </xf>
    <xf numFmtId="3" fontId="27" fillId="0" borderId="4" xfId="0" applyNumberFormat="1" applyFont="1" applyFill="1" applyBorder="1" applyAlignment="1" applyProtection="1">
      <alignment horizontal="left" vertical="top"/>
    </xf>
    <xf numFmtId="3" fontId="27" fillId="0" borderId="2" xfId="0" applyNumberFormat="1" applyFont="1" applyFill="1" applyBorder="1" applyAlignment="1" applyProtection="1">
      <alignment horizontal="left" vertical="top"/>
    </xf>
    <xf numFmtId="0" fontId="27" fillId="0" borderId="0" xfId="0" applyFont="1" applyFill="1" applyAlignment="1" applyProtection="1">
      <alignment horizontal="left" vertical="top"/>
    </xf>
    <xf numFmtId="4" fontId="27" fillId="0" borderId="4" xfId="0" applyNumberFormat="1" applyFont="1" applyFill="1" applyBorder="1" applyAlignment="1" applyProtection="1">
      <alignment horizontal="center" vertical="center" wrapText="1"/>
    </xf>
    <xf numFmtId="4" fontId="27" fillId="0" borderId="2" xfId="0" applyNumberFormat="1" applyFont="1" applyFill="1" applyBorder="1" applyAlignment="1" applyProtection="1">
      <alignment horizontal="center" vertical="center" wrapText="1"/>
    </xf>
    <xf numFmtId="4" fontId="27" fillId="0" borderId="10" xfId="0" applyNumberFormat="1" applyFont="1" applyFill="1" applyBorder="1" applyAlignment="1" applyProtection="1">
      <alignment horizontal="center" vertical="center" wrapText="1"/>
    </xf>
    <xf numFmtId="4" fontId="27" fillId="0" borderId="7" xfId="0" applyNumberFormat="1" applyFont="1" applyFill="1" applyBorder="1" applyAlignment="1" applyProtection="1">
      <alignment horizontal="center" vertical="center" wrapText="1"/>
    </xf>
    <xf numFmtId="0" fontId="32" fillId="0" borderId="3" xfId="0" applyFont="1" applyFill="1" applyBorder="1" applyAlignment="1" applyProtection="1">
      <alignment horizontal="left" vertical="center" wrapText="1"/>
    </xf>
    <xf numFmtId="4" fontId="27" fillId="0" borderId="3" xfId="0" applyNumberFormat="1" applyFont="1" applyFill="1" applyBorder="1" applyAlignment="1" applyProtection="1">
      <alignment horizontal="center" vertical="center"/>
    </xf>
    <xf numFmtId="0" fontId="32" fillId="0" borderId="3" xfId="0" applyFont="1" applyBorder="1" applyAlignment="1" applyProtection="1">
      <alignment horizontal="left" vertical="top" wrapText="1"/>
    </xf>
    <xf numFmtId="0" fontId="25" fillId="0" borderId="3" xfId="0" applyFont="1" applyBorder="1" applyAlignment="1" applyProtection="1">
      <alignment horizontal="left" vertical="top" wrapText="1"/>
    </xf>
    <xf numFmtId="0" fontId="20" fillId="0" borderId="3" xfId="1" applyFont="1" applyFill="1" applyBorder="1" applyAlignment="1" applyProtection="1">
      <alignment vertical="top" wrapText="1"/>
    </xf>
    <xf numFmtId="4" fontId="20" fillId="0" borderId="3" xfId="1" applyNumberFormat="1" applyFont="1" applyFill="1" applyBorder="1" applyAlignment="1" applyProtection="1">
      <alignment horizontal="center" vertical="top"/>
    </xf>
    <xf numFmtId="4" fontId="20" fillId="2" borderId="3" xfId="1" applyNumberFormat="1" applyFont="1" applyFill="1" applyBorder="1" applyAlignment="1" applyProtection="1">
      <alignment horizontal="right" vertical="top"/>
      <protection locked="0"/>
    </xf>
    <xf numFmtId="4" fontId="27" fillId="0" borderId="0" xfId="0" applyNumberFormat="1" applyFont="1" applyFill="1" applyBorder="1" applyAlignment="1" applyProtection="1">
      <alignment horizontal="center" vertical="top"/>
    </xf>
    <xf numFmtId="0" fontId="42" fillId="6" borderId="16" xfId="0" applyFont="1" applyFill="1" applyBorder="1" applyAlignment="1">
      <alignment horizontal="center" vertical="center" wrapText="1"/>
    </xf>
    <xf numFmtId="0" fontId="42" fillId="6" borderId="17" xfId="0" applyFont="1" applyFill="1" applyBorder="1" applyAlignment="1">
      <alignment horizontal="center" vertical="center" wrapText="1"/>
    </xf>
    <xf numFmtId="0" fontId="42" fillId="6" borderId="14" xfId="0" applyFont="1" applyFill="1" applyBorder="1" applyAlignment="1">
      <alignment horizontal="center" vertical="center" wrapText="1"/>
    </xf>
    <xf numFmtId="0" fontId="42" fillId="6" borderId="15" xfId="0" applyFont="1" applyFill="1" applyBorder="1" applyAlignment="1">
      <alignment horizontal="center" vertical="center" wrapText="1"/>
    </xf>
    <xf numFmtId="0" fontId="42" fillId="6" borderId="19" xfId="0" applyFont="1" applyFill="1" applyBorder="1" applyAlignment="1">
      <alignment horizontal="center" vertical="center" wrapText="1"/>
    </xf>
    <xf numFmtId="0" fontId="42" fillId="6" borderId="20" xfId="0" applyFont="1" applyFill="1" applyBorder="1" applyAlignment="1">
      <alignment horizontal="center" vertical="center" wrapText="1"/>
    </xf>
    <xf numFmtId="0" fontId="42" fillId="6" borderId="21" xfId="0" applyFont="1" applyFill="1" applyBorder="1" applyAlignment="1">
      <alignment horizontal="center" vertical="center" wrapText="1"/>
    </xf>
    <xf numFmtId="0" fontId="42" fillId="6" borderId="22" xfId="0" applyFont="1" applyFill="1" applyBorder="1" applyAlignment="1">
      <alignment horizontal="center" vertical="center" wrapText="1"/>
    </xf>
    <xf numFmtId="0" fontId="43" fillId="0" borderId="24" xfId="1" applyFont="1" applyFill="1" applyBorder="1" applyAlignment="1" applyProtection="1">
      <alignment horizontal="center" vertical="center" wrapText="1"/>
    </xf>
    <xf numFmtId="0" fontId="43" fillId="0" borderId="23" xfId="1" applyFont="1" applyFill="1" applyBorder="1" applyAlignment="1" applyProtection="1">
      <alignment horizontal="center" vertical="center" wrapText="1"/>
    </xf>
    <xf numFmtId="0" fontId="42" fillId="0" borderId="15" xfId="0" applyFont="1" applyBorder="1" applyAlignment="1" applyProtection="1">
      <alignment horizontal="center" vertical="center" wrapText="1"/>
      <protection locked="0"/>
    </xf>
    <xf numFmtId="0" fontId="42" fillId="0" borderId="17" xfId="0" applyFont="1" applyBorder="1" applyAlignment="1" applyProtection="1">
      <alignment horizontal="center" vertical="center" wrapText="1"/>
      <protection locked="0"/>
    </xf>
    <xf numFmtId="0" fontId="42" fillId="0" borderId="18" xfId="0" applyFont="1" applyBorder="1" applyAlignment="1" applyProtection="1">
      <alignment horizontal="justify" vertical="center" wrapText="1"/>
      <protection locked="0"/>
    </xf>
    <xf numFmtId="0" fontId="42" fillId="0" borderId="17" xfId="0" applyFont="1" applyBorder="1" applyAlignment="1" applyProtection="1">
      <alignment horizontal="justify" vertical="center" wrapText="1"/>
      <protection locked="0"/>
    </xf>
  </cellXfs>
  <cellStyles count="9">
    <cellStyle name="Normal" xfId="0" builtinId="0" customBuiltin="1"/>
    <cellStyle name="Normal 2" xfId="1"/>
    <cellStyle name="Normal 2 2" xfId="6"/>
    <cellStyle name="Normal 3" xfId="2"/>
    <cellStyle name="Normal 3 2" xfId="7"/>
    <cellStyle name="Normal 4" xfId="4"/>
    <cellStyle name="Normal 5" xfId="5"/>
    <cellStyle name="Normal 6" xfId="8"/>
    <cellStyle name="Percent 2" xfId="3"/>
  </cellStyles>
  <dxfs count="4">
    <dxf>
      <fill>
        <patternFill>
          <bgColor rgb="FF00B05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N117"/>
  <sheetViews>
    <sheetView view="pageLayout" topLeftCell="A55" zoomScaleNormal="100" workbookViewId="0">
      <selection activeCell="A109" sqref="A109:XFD359"/>
    </sheetView>
  </sheetViews>
  <sheetFormatPr defaultColWidth="9.140625" defaultRowHeight="12.75" x14ac:dyDescent="0.2"/>
  <cols>
    <col min="1" max="1" width="27.7109375" style="19" customWidth="1"/>
    <col min="2" max="3" width="10.140625" style="20" customWidth="1"/>
    <col min="4" max="4" width="10.28515625" style="20" customWidth="1"/>
    <col min="5" max="5" width="10.42578125" style="7" bestFit="1" customWidth="1"/>
    <col min="6" max="6" width="10.140625" style="7" customWidth="1"/>
    <col min="7" max="8" width="10.42578125" style="7" bestFit="1" customWidth="1"/>
    <col min="9" max="9" width="9" style="7" customWidth="1"/>
    <col min="10" max="13" width="9.140625" style="7"/>
    <col min="14" max="14" width="10.85546875" style="7" customWidth="1"/>
    <col min="15" max="16384" width="9.140625" style="7"/>
  </cols>
  <sheetData>
    <row r="1" spans="1:14" s="3" customFormat="1" ht="15" x14ac:dyDescent="0.2">
      <c r="A1" s="206" t="s">
        <v>275</v>
      </c>
      <c r="B1" s="2"/>
      <c r="C1" s="2"/>
      <c r="D1" s="2"/>
    </row>
    <row r="2" spans="1:14" s="3" customFormat="1" x14ac:dyDescent="0.2">
      <c r="A2" s="207"/>
      <c r="B2" s="2"/>
      <c r="C2" s="2"/>
      <c r="D2" s="2"/>
    </row>
    <row r="3" spans="1:14" s="204" customFormat="1" ht="52.5" customHeight="1" x14ac:dyDescent="0.2">
      <c r="A3" s="253" t="s">
        <v>352</v>
      </c>
      <c r="B3" s="253"/>
      <c r="C3" s="253"/>
      <c r="D3" s="253"/>
      <c r="E3" s="256" t="s">
        <v>323</v>
      </c>
      <c r="F3" s="257"/>
      <c r="G3" s="257"/>
      <c r="H3" s="257"/>
      <c r="I3" s="257"/>
      <c r="J3" s="257"/>
      <c r="K3" s="257"/>
      <c r="L3" s="257"/>
      <c r="M3" s="257"/>
      <c r="N3" s="258"/>
    </row>
    <row r="4" spans="1:14" s="204" customFormat="1" x14ac:dyDescent="0.2">
      <c r="A4" s="199"/>
      <c r="B4" s="205"/>
      <c r="C4" s="205"/>
      <c r="D4" s="205"/>
      <c r="E4" s="254" t="s">
        <v>157</v>
      </c>
      <c r="F4" s="255"/>
      <c r="G4" s="255"/>
      <c r="H4" s="255"/>
      <c r="I4" s="255"/>
      <c r="J4" s="255"/>
      <c r="K4" s="255"/>
      <c r="L4" s="255"/>
      <c r="M4" s="255"/>
      <c r="N4" s="255"/>
    </row>
    <row r="5" spans="1:14" s="188" customFormat="1" x14ac:dyDescent="0.2">
      <c r="A5" s="187"/>
      <c r="B5" s="186" t="s">
        <v>382</v>
      </c>
      <c r="C5" s="186" t="s">
        <v>383</v>
      </c>
      <c r="D5" s="186" t="s">
        <v>384</v>
      </c>
      <c r="E5" s="244">
        <v>1</v>
      </c>
      <c r="F5" s="244">
        <v>2</v>
      </c>
      <c r="G5" s="244">
        <v>3</v>
      </c>
      <c r="H5" s="244">
        <v>4</v>
      </c>
      <c r="I5" s="244">
        <v>5</v>
      </c>
      <c r="J5" s="244">
        <v>6</v>
      </c>
      <c r="K5" s="244">
        <v>7</v>
      </c>
      <c r="L5" s="244">
        <v>8</v>
      </c>
      <c r="M5" s="244">
        <v>9</v>
      </c>
      <c r="N5" s="244">
        <v>10</v>
      </c>
    </row>
    <row r="6" spans="1:14" s="8" customFormat="1" x14ac:dyDescent="0.2">
      <c r="A6" s="5" t="s">
        <v>11</v>
      </c>
      <c r="B6" s="22"/>
      <c r="C6" s="22"/>
      <c r="D6" s="22"/>
    </row>
    <row r="7" spans="1:14" x14ac:dyDescent="0.2">
      <c r="A7" s="9" t="s">
        <v>12</v>
      </c>
      <c r="B7" s="10">
        <v>0</v>
      </c>
      <c r="C7" s="10">
        <v>0</v>
      </c>
      <c r="D7" s="10">
        <v>0</v>
      </c>
      <c r="E7" s="10">
        <v>0</v>
      </c>
      <c r="F7" s="10">
        <v>0</v>
      </c>
      <c r="G7" s="10">
        <v>0</v>
      </c>
      <c r="H7" s="10">
        <v>0</v>
      </c>
      <c r="I7" s="10">
        <v>0</v>
      </c>
      <c r="J7" s="10">
        <v>0</v>
      </c>
      <c r="K7" s="10">
        <v>0</v>
      </c>
      <c r="L7" s="10">
        <v>0</v>
      </c>
      <c r="M7" s="10">
        <v>0</v>
      </c>
      <c r="N7" s="10">
        <v>0</v>
      </c>
    </row>
    <row r="8" spans="1:14" x14ac:dyDescent="0.2">
      <c r="A8" s="9" t="s">
        <v>13</v>
      </c>
      <c r="B8" s="56"/>
      <c r="C8" s="56"/>
      <c r="D8" s="56"/>
    </row>
    <row r="9" spans="1:14" ht="27" customHeight="1" x14ac:dyDescent="0.2">
      <c r="A9" s="9" t="s">
        <v>324</v>
      </c>
      <c r="B9" s="10">
        <v>0</v>
      </c>
      <c r="C9" s="10">
        <v>0</v>
      </c>
      <c r="D9" s="10">
        <v>0</v>
      </c>
      <c r="E9" s="10">
        <v>0</v>
      </c>
      <c r="F9" s="10">
        <v>0</v>
      </c>
      <c r="G9" s="10">
        <v>0</v>
      </c>
      <c r="H9" s="10">
        <v>0</v>
      </c>
      <c r="I9" s="10">
        <v>0</v>
      </c>
      <c r="J9" s="10">
        <v>0</v>
      </c>
      <c r="K9" s="10">
        <v>0</v>
      </c>
      <c r="L9" s="10">
        <v>0</v>
      </c>
      <c r="M9" s="10">
        <v>0</v>
      </c>
      <c r="N9" s="10">
        <v>0</v>
      </c>
    </row>
    <row r="10" spans="1:14" ht="18" customHeight="1" x14ac:dyDescent="0.2">
      <c r="A10" s="9" t="s">
        <v>325</v>
      </c>
      <c r="B10" s="10">
        <v>0</v>
      </c>
      <c r="C10" s="10">
        <v>0</v>
      </c>
      <c r="D10" s="10">
        <v>0</v>
      </c>
      <c r="E10" s="10">
        <v>0</v>
      </c>
      <c r="F10" s="10">
        <v>0</v>
      </c>
      <c r="G10" s="10">
        <v>0</v>
      </c>
      <c r="H10" s="10">
        <v>0</v>
      </c>
      <c r="I10" s="10">
        <v>0</v>
      </c>
      <c r="J10" s="10">
        <v>0</v>
      </c>
      <c r="K10" s="10">
        <v>0</v>
      </c>
      <c r="L10" s="10">
        <v>0</v>
      </c>
      <c r="M10" s="10">
        <v>0</v>
      </c>
      <c r="N10" s="10">
        <v>0</v>
      </c>
    </row>
    <row r="11" spans="1:14" ht="25.5" x14ac:dyDescent="0.2">
      <c r="A11" s="9" t="s">
        <v>326</v>
      </c>
      <c r="B11" s="10">
        <v>0</v>
      </c>
      <c r="C11" s="10">
        <v>0</v>
      </c>
      <c r="D11" s="10">
        <v>0</v>
      </c>
      <c r="E11" s="10">
        <v>0</v>
      </c>
      <c r="F11" s="10">
        <v>0</v>
      </c>
      <c r="G11" s="10">
        <v>0</v>
      </c>
      <c r="H11" s="10">
        <v>0</v>
      </c>
      <c r="I11" s="10">
        <v>0</v>
      </c>
      <c r="J11" s="10">
        <v>0</v>
      </c>
      <c r="K11" s="10">
        <v>0</v>
      </c>
      <c r="L11" s="10">
        <v>0</v>
      </c>
      <c r="M11" s="10">
        <v>0</v>
      </c>
      <c r="N11" s="10">
        <v>0</v>
      </c>
    </row>
    <row r="12" spans="1:14" ht="51" x14ac:dyDescent="0.2">
      <c r="A12" s="9" t="s">
        <v>327</v>
      </c>
      <c r="B12" s="10">
        <v>0</v>
      </c>
      <c r="C12" s="10">
        <v>0</v>
      </c>
      <c r="D12" s="10">
        <v>0</v>
      </c>
      <c r="E12" s="10">
        <v>0</v>
      </c>
      <c r="F12" s="10">
        <v>0</v>
      </c>
      <c r="G12" s="10">
        <v>0</v>
      </c>
      <c r="H12" s="10">
        <v>0</v>
      </c>
      <c r="I12" s="10">
        <v>0</v>
      </c>
      <c r="J12" s="10">
        <v>0</v>
      </c>
      <c r="K12" s="10">
        <v>0</v>
      </c>
      <c r="L12" s="10">
        <v>0</v>
      </c>
      <c r="M12" s="10">
        <v>0</v>
      </c>
      <c r="N12" s="10">
        <v>0</v>
      </c>
    </row>
    <row r="13" spans="1:14" x14ac:dyDescent="0.2">
      <c r="A13" s="9" t="s">
        <v>328</v>
      </c>
      <c r="B13" s="10">
        <v>0</v>
      </c>
      <c r="C13" s="10">
        <v>0</v>
      </c>
      <c r="D13" s="10">
        <v>0</v>
      </c>
      <c r="E13" s="10">
        <v>0</v>
      </c>
      <c r="F13" s="10">
        <v>0</v>
      </c>
      <c r="G13" s="10">
        <v>0</v>
      </c>
      <c r="H13" s="10">
        <v>0</v>
      </c>
      <c r="I13" s="10">
        <v>0</v>
      </c>
      <c r="J13" s="10">
        <v>0</v>
      </c>
      <c r="K13" s="10">
        <v>0</v>
      </c>
      <c r="L13" s="10">
        <v>0</v>
      </c>
      <c r="M13" s="10">
        <v>0</v>
      </c>
      <c r="N13" s="10">
        <v>0</v>
      </c>
    </row>
    <row r="14" spans="1:14" ht="25.5" x14ac:dyDescent="0.2">
      <c r="A14" s="9" t="s">
        <v>329</v>
      </c>
      <c r="B14" s="10">
        <v>0</v>
      </c>
      <c r="C14" s="10">
        <v>0</v>
      </c>
      <c r="D14" s="10">
        <v>0</v>
      </c>
      <c r="E14" s="10">
        <v>0</v>
      </c>
      <c r="F14" s="10">
        <v>0</v>
      </c>
      <c r="G14" s="10">
        <v>0</v>
      </c>
      <c r="H14" s="10">
        <v>0</v>
      </c>
      <c r="I14" s="10">
        <v>0</v>
      </c>
      <c r="J14" s="10">
        <v>0</v>
      </c>
      <c r="K14" s="10">
        <v>0</v>
      </c>
      <c r="L14" s="10">
        <v>0</v>
      </c>
      <c r="M14" s="10">
        <v>0</v>
      </c>
      <c r="N14" s="10">
        <v>0</v>
      </c>
    </row>
    <row r="15" spans="1:14" x14ac:dyDescent="0.2">
      <c r="A15" s="208" t="s">
        <v>390</v>
      </c>
      <c r="B15" s="10">
        <v>0</v>
      </c>
      <c r="C15" s="10">
        <v>0</v>
      </c>
      <c r="D15" s="10">
        <v>0</v>
      </c>
      <c r="E15" s="10">
        <v>0</v>
      </c>
      <c r="F15" s="10">
        <v>0</v>
      </c>
      <c r="G15" s="10">
        <v>0</v>
      </c>
      <c r="H15" s="10">
        <v>0</v>
      </c>
      <c r="I15" s="10">
        <v>0</v>
      </c>
      <c r="J15" s="10">
        <v>0</v>
      </c>
      <c r="K15" s="10">
        <v>0</v>
      </c>
      <c r="L15" s="10">
        <v>0</v>
      </c>
      <c r="M15" s="10">
        <v>0</v>
      </c>
      <c r="N15" s="10">
        <v>0</v>
      </c>
    </row>
    <row r="16" spans="1:14" ht="38.25" x14ac:dyDescent="0.2">
      <c r="A16" s="9" t="s">
        <v>391</v>
      </c>
      <c r="B16" s="10">
        <v>0</v>
      </c>
      <c r="C16" s="10">
        <v>0</v>
      </c>
      <c r="D16" s="10">
        <v>0</v>
      </c>
      <c r="E16" s="10">
        <v>0</v>
      </c>
      <c r="F16" s="10">
        <v>0</v>
      </c>
      <c r="G16" s="10">
        <v>0</v>
      </c>
      <c r="H16" s="10">
        <v>0</v>
      </c>
      <c r="I16" s="10">
        <v>0</v>
      </c>
      <c r="J16" s="10">
        <v>0</v>
      </c>
      <c r="K16" s="10">
        <v>0</v>
      </c>
      <c r="L16" s="10">
        <v>0</v>
      </c>
      <c r="M16" s="10">
        <v>0</v>
      </c>
      <c r="N16" s="10">
        <v>0</v>
      </c>
    </row>
    <row r="17" spans="1:14" ht="63.75" x14ac:dyDescent="0.2">
      <c r="A17" s="9" t="s">
        <v>392</v>
      </c>
      <c r="B17" s="10">
        <v>0</v>
      </c>
      <c r="C17" s="10">
        <v>0</v>
      </c>
      <c r="D17" s="10">
        <v>0</v>
      </c>
      <c r="E17" s="10">
        <v>0</v>
      </c>
      <c r="F17" s="10">
        <v>0</v>
      </c>
      <c r="G17" s="10">
        <v>0</v>
      </c>
      <c r="H17" s="10">
        <v>0</v>
      </c>
      <c r="I17" s="10">
        <v>0</v>
      </c>
      <c r="J17" s="10">
        <v>0</v>
      </c>
      <c r="K17" s="10">
        <v>0</v>
      </c>
      <c r="L17" s="10">
        <v>0</v>
      </c>
      <c r="M17" s="10">
        <v>0</v>
      </c>
      <c r="N17" s="10">
        <v>0</v>
      </c>
    </row>
    <row r="18" spans="1:14" ht="25.5" x14ac:dyDescent="0.2">
      <c r="A18" s="9" t="s">
        <v>393</v>
      </c>
      <c r="B18" s="10">
        <v>0</v>
      </c>
      <c r="C18" s="10">
        <v>0</v>
      </c>
      <c r="D18" s="10">
        <v>0</v>
      </c>
      <c r="E18" s="10">
        <v>0</v>
      </c>
      <c r="F18" s="10">
        <v>0</v>
      </c>
      <c r="G18" s="10">
        <v>0</v>
      </c>
      <c r="H18" s="10">
        <v>0</v>
      </c>
      <c r="I18" s="10">
        <v>0</v>
      </c>
      <c r="J18" s="10">
        <v>0</v>
      </c>
      <c r="K18" s="10">
        <v>0</v>
      </c>
      <c r="L18" s="10">
        <v>0</v>
      </c>
      <c r="M18" s="10">
        <v>0</v>
      </c>
      <c r="N18" s="10">
        <v>0</v>
      </c>
    </row>
    <row r="19" spans="1:14" ht="25.5" x14ac:dyDescent="0.2">
      <c r="A19" s="9" t="s">
        <v>394</v>
      </c>
      <c r="B19" s="10">
        <v>0</v>
      </c>
      <c r="C19" s="10">
        <v>0</v>
      </c>
      <c r="D19" s="10">
        <v>0</v>
      </c>
      <c r="E19" s="10">
        <v>0</v>
      </c>
      <c r="F19" s="10">
        <v>0</v>
      </c>
      <c r="G19" s="10">
        <v>0</v>
      </c>
      <c r="H19" s="10">
        <v>0</v>
      </c>
      <c r="I19" s="10">
        <v>0</v>
      </c>
      <c r="J19" s="10">
        <v>0</v>
      </c>
      <c r="K19" s="10">
        <v>0</v>
      </c>
      <c r="L19" s="10">
        <v>0</v>
      </c>
      <c r="M19" s="10">
        <v>0</v>
      </c>
      <c r="N19" s="10">
        <v>0</v>
      </c>
    </row>
    <row r="20" spans="1:14" ht="25.5" x14ac:dyDescent="0.2">
      <c r="A20" s="9" t="s">
        <v>395</v>
      </c>
      <c r="B20" s="10">
        <v>0</v>
      </c>
      <c r="C20" s="10">
        <v>0</v>
      </c>
      <c r="D20" s="10">
        <v>0</v>
      </c>
      <c r="E20" s="10">
        <v>0</v>
      </c>
      <c r="F20" s="10">
        <v>0</v>
      </c>
      <c r="G20" s="10">
        <v>0</v>
      </c>
      <c r="H20" s="10">
        <v>0</v>
      </c>
      <c r="I20" s="10">
        <v>0</v>
      </c>
      <c r="J20" s="10">
        <v>0</v>
      </c>
      <c r="K20" s="10">
        <v>0</v>
      </c>
      <c r="L20" s="10">
        <v>0</v>
      </c>
      <c r="M20" s="10">
        <v>0</v>
      </c>
      <c r="N20" s="10">
        <v>0</v>
      </c>
    </row>
    <row r="21" spans="1:14" ht="25.5" x14ac:dyDescent="0.2">
      <c r="A21" s="9" t="s">
        <v>396</v>
      </c>
      <c r="B21" s="10">
        <v>0</v>
      </c>
      <c r="C21" s="10">
        <v>0</v>
      </c>
      <c r="D21" s="10">
        <v>0</v>
      </c>
      <c r="E21" s="10">
        <v>0</v>
      </c>
      <c r="F21" s="10">
        <v>0</v>
      </c>
      <c r="G21" s="10">
        <v>0</v>
      </c>
      <c r="H21" s="10">
        <v>0</v>
      </c>
      <c r="I21" s="10">
        <v>0</v>
      </c>
      <c r="J21" s="10">
        <v>0</v>
      </c>
      <c r="K21" s="10">
        <v>0</v>
      </c>
      <c r="L21" s="10">
        <v>0</v>
      </c>
      <c r="M21" s="10">
        <v>0</v>
      </c>
      <c r="N21" s="10">
        <v>0</v>
      </c>
    </row>
    <row r="22" spans="1:14" ht="25.5" x14ac:dyDescent="0.2">
      <c r="A22" s="9" t="s">
        <v>397</v>
      </c>
      <c r="B22" s="10">
        <v>0</v>
      </c>
      <c r="C22" s="10">
        <v>0</v>
      </c>
      <c r="D22" s="10">
        <v>0</v>
      </c>
      <c r="E22" s="10">
        <v>0</v>
      </c>
      <c r="F22" s="10">
        <v>0</v>
      </c>
      <c r="G22" s="10">
        <v>0</v>
      </c>
      <c r="H22" s="10">
        <v>0</v>
      </c>
      <c r="I22" s="10">
        <v>0</v>
      </c>
      <c r="J22" s="10">
        <v>0</v>
      </c>
      <c r="K22" s="10">
        <v>0</v>
      </c>
      <c r="L22" s="10">
        <v>0</v>
      </c>
      <c r="M22" s="10">
        <v>0</v>
      </c>
      <c r="N22" s="10">
        <v>0</v>
      </c>
    </row>
    <row r="23" spans="1:14" ht="25.5" x14ac:dyDescent="0.2">
      <c r="A23" s="9" t="s">
        <v>398</v>
      </c>
      <c r="B23" s="10">
        <v>0</v>
      </c>
      <c r="C23" s="10">
        <v>0</v>
      </c>
      <c r="D23" s="10">
        <v>0</v>
      </c>
      <c r="E23" s="10">
        <v>0</v>
      </c>
      <c r="F23" s="10">
        <v>0</v>
      </c>
      <c r="G23" s="10">
        <v>0</v>
      </c>
      <c r="H23" s="10">
        <v>0</v>
      </c>
      <c r="I23" s="10">
        <v>0</v>
      </c>
      <c r="J23" s="10">
        <v>0</v>
      </c>
      <c r="K23" s="10">
        <v>0</v>
      </c>
      <c r="L23" s="10">
        <v>0</v>
      </c>
      <c r="M23" s="10">
        <v>0</v>
      </c>
      <c r="N23" s="10">
        <v>0</v>
      </c>
    </row>
    <row r="24" spans="1:14" ht="38.25" x14ac:dyDescent="0.2">
      <c r="A24" s="9" t="s">
        <v>399</v>
      </c>
      <c r="B24" s="10">
        <v>0</v>
      </c>
      <c r="C24" s="10">
        <v>0</v>
      </c>
      <c r="D24" s="10">
        <v>0</v>
      </c>
      <c r="E24" s="10">
        <v>0</v>
      </c>
      <c r="F24" s="10">
        <v>0</v>
      </c>
      <c r="G24" s="10">
        <v>0</v>
      </c>
      <c r="H24" s="10">
        <v>0</v>
      </c>
      <c r="I24" s="10">
        <v>0</v>
      </c>
      <c r="J24" s="10">
        <v>0</v>
      </c>
      <c r="K24" s="10">
        <v>0</v>
      </c>
      <c r="L24" s="10">
        <v>0</v>
      </c>
      <c r="M24" s="10">
        <v>0</v>
      </c>
      <c r="N24" s="10">
        <v>0</v>
      </c>
    </row>
    <row r="25" spans="1:14" ht="38.25" x14ac:dyDescent="0.2">
      <c r="A25" s="9" t="s">
        <v>400</v>
      </c>
      <c r="B25" s="10">
        <v>0</v>
      </c>
      <c r="C25" s="10">
        <v>0</v>
      </c>
      <c r="D25" s="10">
        <v>0</v>
      </c>
      <c r="E25" s="10">
        <v>0</v>
      </c>
      <c r="F25" s="10">
        <v>0</v>
      </c>
      <c r="G25" s="10">
        <v>0</v>
      </c>
      <c r="H25" s="10">
        <v>0</v>
      </c>
      <c r="I25" s="10">
        <v>0</v>
      </c>
      <c r="J25" s="10">
        <v>0</v>
      </c>
      <c r="K25" s="10">
        <v>0</v>
      </c>
      <c r="L25" s="10">
        <v>0</v>
      </c>
      <c r="M25" s="10">
        <v>0</v>
      </c>
      <c r="N25" s="10">
        <v>0</v>
      </c>
    </row>
    <row r="26" spans="1:14" x14ac:dyDescent="0.2">
      <c r="A26" s="9" t="s">
        <v>41</v>
      </c>
      <c r="B26" s="6">
        <f>B9+B10+B11+B12+B13+B14+B15+B16+B17+B18+B19+B20+B21-B22-B23-B24-B25</f>
        <v>0</v>
      </c>
      <c r="C26" s="6">
        <f t="shared" ref="C26:N26" si="0">C9+C10+C11+C12+C13+C14+C15+C16+C17+C18+C19+C20+C21-C22-C23-C24-C25</f>
        <v>0</v>
      </c>
      <c r="D26" s="6">
        <f t="shared" si="0"/>
        <v>0</v>
      </c>
      <c r="E26" s="6">
        <f t="shared" si="0"/>
        <v>0</v>
      </c>
      <c r="F26" s="6">
        <f t="shared" si="0"/>
        <v>0</v>
      </c>
      <c r="G26" s="6">
        <f t="shared" si="0"/>
        <v>0</v>
      </c>
      <c r="H26" s="6">
        <f t="shared" si="0"/>
        <v>0</v>
      </c>
      <c r="I26" s="6">
        <f t="shared" si="0"/>
        <v>0</v>
      </c>
      <c r="J26" s="6">
        <f t="shared" si="0"/>
        <v>0</v>
      </c>
      <c r="K26" s="6">
        <f t="shared" si="0"/>
        <v>0</v>
      </c>
      <c r="L26" s="6">
        <f t="shared" si="0"/>
        <v>0</v>
      </c>
      <c r="M26" s="6">
        <f t="shared" si="0"/>
        <v>0</v>
      </c>
      <c r="N26" s="6">
        <f t="shared" si="0"/>
        <v>0</v>
      </c>
    </row>
    <row r="27" spans="1:14" x14ac:dyDescent="0.2">
      <c r="A27" s="9" t="s">
        <v>14</v>
      </c>
      <c r="B27" s="10">
        <v>0</v>
      </c>
      <c r="C27" s="10">
        <v>0</v>
      </c>
      <c r="D27" s="10">
        <v>0</v>
      </c>
      <c r="E27" s="10">
        <v>0</v>
      </c>
      <c r="F27" s="10">
        <v>0</v>
      </c>
      <c r="G27" s="10">
        <v>0</v>
      </c>
      <c r="H27" s="10">
        <v>0</v>
      </c>
      <c r="I27" s="10">
        <v>0</v>
      </c>
      <c r="J27" s="10">
        <v>0</v>
      </c>
      <c r="K27" s="10">
        <v>0</v>
      </c>
      <c r="L27" s="10">
        <v>0</v>
      </c>
      <c r="M27" s="10">
        <v>0</v>
      </c>
      <c r="N27" s="10">
        <v>0</v>
      </c>
    </row>
    <row r="28" spans="1:14" s="214" customFormat="1" x14ac:dyDescent="0.2">
      <c r="A28" s="219" t="s">
        <v>36</v>
      </c>
      <c r="B28" s="123">
        <f>SUM(B7+B26+B27)</f>
        <v>0</v>
      </c>
      <c r="C28" s="123">
        <f t="shared" ref="C28:N28" si="1">SUM(C7+C26+C27)</f>
        <v>0</v>
      </c>
      <c r="D28" s="123">
        <f t="shared" si="1"/>
        <v>0</v>
      </c>
      <c r="E28" s="123">
        <f t="shared" si="1"/>
        <v>0</v>
      </c>
      <c r="F28" s="123">
        <f t="shared" si="1"/>
        <v>0</v>
      </c>
      <c r="G28" s="123">
        <f t="shared" si="1"/>
        <v>0</v>
      </c>
      <c r="H28" s="123">
        <f t="shared" si="1"/>
        <v>0</v>
      </c>
      <c r="I28" s="123">
        <f t="shared" si="1"/>
        <v>0</v>
      </c>
      <c r="J28" s="123">
        <f t="shared" si="1"/>
        <v>0</v>
      </c>
      <c r="K28" s="123">
        <f t="shared" si="1"/>
        <v>0</v>
      </c>
      <c r="L28" s="123">
        <f t="shared" si="1"/>
        <v>0</v>
      </c>
      <c r="M28" s="123">
        <f t="shared" si="1"/>
        <v>0</v>
      </c>
      <c r="N28" s="123">
        <f t="shared" si="1"/>
        <v>0</v>
      </c>
    </row>
    <row r="29" spans="1:14" s="8" customFormat="1" x14ac:dyDescent="0.2">
      <c r="A29" s="12" t="s">
        <v>15</v>
      </c>
      <c r="B29" s="93"/>
      <c r="C29" s="93"/>
      <c r="D29" s="93"/>
      <c r="E29" s="93"/>
      <c r="F29" s="93"/>
      <c r="G29" s="93"/>
      <c r="H29" s="93"/>
      <c r="I29" s="93"/>
      <c r="J29" s="93"/>
      <c r="K29" s="93"/>
      <c r="L29" s="93"/>
      <c r="M29" s="93"/>
      <c r="N29" s="93"/>
    </row>
    <row r="30" spans="1:14" x14ac:dyDescent="0.2">
      <c r="A30" s="9" t="s">
        <v>0</v>
      </c>
      <c r="B30" s="56"/>
      <c r="C30" s="56"/>
      <c r="D30" s="56"/>
      <c r="E30" s="56"/>
      <c r="F30" s="56"/>
      <c r="G30" s="56"/>
      <c r="H30" s="56"/>
      <c r="I30" s="56"/>
      <c r="J30" s="56"/>
      <c r="K30" s="56"/>
      <c r="L30" s="56"/>
      <c r="M30" s="56"/>
      <c r="N30" s="56"/>
    </row>
    <row r="31" spans="1:14" ht="25.5" x14ac:dyDescent="0.2">
      <c r="A31" s="9" t="s">
        <v>1</v>
      </c>
      <c r="B31" s="10">
        <v>0</v>
      </c>
      <c r="C31" s="10">
        <v>0</v>
      </c>
      <c r="D31" s="10">
        <v>0</v>
      </c>
      <c r="E31" s="10">
        <v>0</v>
      </c>
      <c r="F31" s="10">
        <v>0</v>
      </c>
      <c r="G31" s="10">
        <v>0</v>
      </c>
      <c r="H31" s="10">
        <v>0</v>
      </c>
      <c r="I31" s="10">
        <v>0</v>
      </c>
      <c r="J31" s="10">
        <v>0</v>
      </c>
      <c r="K31" s="10">
        <v>0</v>
      </c>
      <c r="L31" s="10">
        <v>0</v>
      </c>
      <c r="M31" s="10">
        <v>0</v>
      </c>
      <c r="N31" s="10">
        <v>0</v>
      </c>
    </row>
    <row r="32" spans="1:14" x14ac:dyDescent="0.2">
      <c r="A32" s="9" t="s">
        <v>2</v>
      </c>
      <c r="B32" s="10">
        <v>0</v>
      </c>
      <c r="C32" s="10">
        <v>0</v>
      </c>
      <c r="D32" s="10">
        <v>0</v>
      </c>
      <c r="E32" s="10">
        <v>0</v>
      </c>
      <c r="F32" s="10">
        <v>0</v>
      </c>
      <c r="G32" s="10">
        <v>0</v>
      </c>
      <c r="H32" s="10">
        <v>0</v>
      </c>
      <c r="I32" s="10">
        <v>0</v>
      </c>
      <c r="J32" s="10">
        <v>0</v>
      </c>
      <c r="K32" s="10">
        <v>0</v>
      </c>
      <c r="L32" s="10">
        <v>0</v>
      </c>
      <c r="M32" s="10">
        <v>0</v>
      </c>
      <c r="N32" s="10">
        <v>0</v>
      </c>
    </row>
    <row r="33" spans="1:14" x14ac:dyDescent="0.2">
      <c r="A33" s="9" t="s">
        <v>3</v>
      </c>
      <c r="B33" s="10">
        <v>0</v>
      </c>
      <c r="C33" s="10">
        <v>0</v>
      </c>
      <c r="D33" s="10">
        <v>0</v>
      </c>
      <c r="E33" s="10">
        <v>0</v>
      </c>
      <c r="F33" s="10">
        <v>0</v>
      </c>
      <c r="G33" s="10">
        <v>0</v>
      </c>
      <c r="H33" s="10">
        <v>0</v>
      </c>
      <c r="I33" s="10">
        <v>0</v>
      </c>
      <c r="J33" s="10">
        <v>0</v>
      </c>
      <c r="K33" s="10">
        <v>0</v>
      </c>
      <c r="L33" s="10">
        <v>0</v>
      </c>
      <c r="M33" s="10">
        <v>0</v>
      </c>
      <c r="N33" s="10">
        <v>0</v>
      </c>
    </row>
    <row r="34" spans="1:14" ht="25.5" x14ac:dyDescent="0.2">
      <c r="A34" s="9" t="s">
        <v>4</v>
      </c>
      <c r="B34" s="10">
        <v>0</v>
      </c>
      <c r="C34" s="10">
        <v>0</v>
      </c>
      <c r="D34" s="10">
        <v>0</v>
      </c>
      <c r="E34" s="10">
        <v>0</v>
      </c>
      <c r="F34" s="10">
        <v>0</v>
      </c>
      <c r="G34" s="10">
        <v>0</v>
      </c>
      <c r="H34" s="10">
        <v>0</v>
      </c>
      <c r="I34" s="10">
        <v>0</v>
      </c>
      <c r="J34" s="10">
        <v>0</v>
      </c>
      <c r="K34" s="10">
        <v>0</v>
      </c>
      <c r="L34" s="10">
        <v>0</v>
      </c>
      <c r="M34" s="10">
        <v>0</v>
      </c>
      <c r="N34" s="10">
        <v>0</v>
      </c>
    </row>
    <row r="35" spans="1:14" s="8" customFormat="1" x14ac:dyDescent="0.2">
      <c r="A35" s="9" t="s">
        <v>38</v>
      </c>
      <c r="B35" s="11">
        <f>SUM(B31:B34)</f>
        <v>0</v>
      </c>
      <c r="C35" s="11">
        <f t="shared" ref="C35:N35" si="2">SUM(C31:C34)</f>
        <v>0</v>
      </c>
      <c r="D35" s="11">
        <f t="shared" si="2"/>
        <v>0</v>
      </c>
      <c r="E35" s="11">
        <f t="shared" si="2"/>
        <v>0</v>
      </c>
      <c r="F35" s="11">
        <f t="shared" si="2"/>
        <v>0</v>
      </c>
      <c r="G35" s="11">
        <f t="shared" si="2"/>
        <v>0</v>
      </c>
      <c r="H35" s="11">
        <f t="shared" si="2"/>
        <v>0</v>
      </c>
      <c r="I35" s="11">
        <f t="shared" si="2"/>
        <v>0</v>
      </c>
      <c r="J35" s="11">
        <f t="shared" si="2"/>
        <v>0</v>
      </c>
      <c r="K35" s="11">
        <f t="shared" si="2"/>
        <v>0</v>
      </c>
      <c r="L35" s="11">
        <f t="shared" si="2"/>
        <v>0</v>
      </c>
      <c r="M35" s="11">
        <f t="shared" si="2"/>
        <v>0</v>
      </c>
      <c r="N35" s="11">
        <f t="shared" si="2"/>
        <v>0</v>
      </c>
    </row>
    <row r="36" spans="1:14" x14ac:dyDescent="0.2">
      <c r="A36" s="9" t="s">
        <v>10</v>
      </c>
      <c r="B36" s="10">
        <v>0</v>
      </c>
      <c r="C36" s="10">
        <v>0</v>
      </c>
      <c r="D36" s="10">
        <v>0</v>
      </c>
      <c r="E36" s="10">
        <v>0</v>
      </c>
      <c r="F36" s="10">
        <v>0</v>
      </c>
      <c r="G36" s="10">
        <v>0</v>
      </c>
      <c r="H36" s="10">
        <v>0</v>
      </c>
      <c r="I36" s="10">
        <v>0</v>
      </c>
      <c r="J36" s="10">
        <v>0</v>
      </c>
      <c r="K36" s="10">
        <v>0</v>
      </c>
      <c r="L36" s="10">
        <v>0</v>
      </c>
      <c r="M36" s="10">
        <v>0</v>
      </c>
      <c r="N36" s="10">
        <v>0</v>
      </c>
    </row>
    <row r="37" spans="1:14" x14ac:dyDescent="0.2">
      <c r="A37" s="9" t="s">
        <v>371</v>
      </c>
      <c r="B37" s="10">
        <v>0</v>
      </c>
      <c r="C37" s="10">
        <v>0</v>
      </c>
      <c r="D37" s="10">
        <v>0</v>
      </c>
      <c r="E37" s="10">
        <v>0</v>
      </c>
      <c r="F37" s="10">
        <v>0</v>
      </c>
      <c r="G37" s="10">
        <v>0</v>
      </c>
      <c r="H37" s="10">
        <v>0</v>
      </c>
      <c r="I37" s="10">
        <v>0</v>
      </c>
      <c r="J37" s="10">
        <v>0</v>
      </c>
      <c r="K37" s="10">
        <v>0</v>
      </c>
      <c r="L37" s="10">
        <v>0</v>
      </c>
      <c r="M37" s="10">
        <v>0</v>
      </c>
      <c r="N37" s="10">
        <v>0</v>
      </c>
    </row>
    <row r="38" spans="1:14" x14ac:dyDescent="0.2">
      <c r="A38" s="9" t="s">
        <v>9</v>
      </c>
      <c r="B38" s="10">
        <v>0</v>
      </c>
      <c r="C38" s="10">
        <v>0</v>
      </c>
      <c r="D38" s="10">
        <v>0</v>
      </c>
      <c r="E38" s="10">
        <v>0</v>
      </c>
      <c r="F38" s="10">
        <v>0</v>
      </c>
      <c r="G38" s="10">
        <v>0</v>
      </c>
      <c r="H38" s="10">
        <v>0</v>
      </c>
      <c r="I38" s="10">
        <v>0</v>
      </c>
      <c r="J38" s="10">
        <v>0</v>
      </c>
      <c r="K38" s="10">
        <v>0</v>
      </c>
      <c r="L38" s="10">
        <v>0</v>
      </c>
      <c r="M38" s="10">
        <v>0</v>
      </c>
      <c r="N38" s="10">
        <v>0</v>
      </c>
    </row>
    <row r="39" spans="1:14" s="220" customFormat="1" x14ac:dyDescent="0.2">
      <c r="A39" s="219" t="s">
        <v>37</v>
      </c>
      <c r="B39" s="123">
        <f>SUM(B36:B38)+B35</f>
        <v>0</v>
      </c>
      <c r="C39" s="123">
        <f t="shared" ref="C39:N39" si="3">SUM(C36:C38)+C35</f>
        <v>0</v>
      </c>
      <c r="D39" s="123">
        <f t="shared" si="3"/>
        <v>0</v>
      </c>
      <c r="E39" s="123">
        <f t="shared" si="3"/>
        <v>0</v>
      </c>
      <c r="F39" s="123">
        <f t="shared" si="3"/>
        <v>0</v>
      </c>
      <c r="G39" s="123">
        <f t="shared" si="3"/>
        <v>0</v>
      </c>
      <c r="H39" s="123">
        <f t="shared" si="3"/>
        <v>0</v>
      </c>
      <c r="I39" s="123">
        <f t="shared" si="3"/>
        <v>0</v>
      </c>
      <c r="J39" s="123">
        <f t="shared" si="3"/>
        <v>0</v>
      </c>
      <c r="K39" s="123">
        <f t="shared" si="3"/>
        <v>0</v>
      </c>
      <c r="L39" s="123">
        <f t="shared" si="3"/>
        <v>0</v>
      </c>
      <c r="M39" s="123">
        <f t="shared" si="3"/>
        <v>0</v>
      </c>
      <c r="N39" s="123">
        <f t="shared" si="3"/>
        <v>0</v>
      </c>
    </row>
    <row r="40" spans="1:14" s="8" customFormat="1" x14ac:dyDescent="0.2">
      <c r="A40" s="12" t="s">
        <v>8</v>
      </c>
      <c r="B40" s="123">
        <f>B41+B42</f>
        <v>0</v>
      </c>
      <c r="C40" s="123">
        <f t="shared" ref="C40:N40" si="4">C41+C42</f>
        <v>0</v>
      </c>
      <c r="D40" s="123">
        <f t="shared" si="4"/>
        <v>0</v>
      </c>
      <c r="E40" s="123">
        <f t="shared" si="4"/>
        <v>0</v>
      </c>
      <c r="F40" s="123">
        <f t="shared" si="4"/>
        <v>0</v>
      </c>
      <c r="G40" s="123">
        <f t="shared" si="4"/>
        <v>0</v>
      </c>
      <c r="H40" s="123">
        <f t="shared" si="4"/>
        <v>0</v>
      </c>
      <c r="I40" s="123">
        <f t="shared" si="4"/>
        <v>0</v>
      </c>
      <c r="J40" s="123">
        <f t="shared" si="4"/>
        <v>0</v>
      </c>
      <c r="K40" s="123">
        <f t="shared" si="4"/>
        <v>0</v>
      </c>
      <c r="L40" s="123">
        <f t="shared" si="4"/>
        <v>0</v>
      </c>
      <c r="M40" s="123">
        <f t="shared" si="4"/>
        <v>0</v>
      </c>
      <c r="N40" s="123">
        <f t="shared" si="4"/>
        <v>0</v>
      </c>
    </row>
    <row r="41" spans="1:14" s="8" customFormat="1" ht="25.5" x14ac:dyDescent="0.2">
      <c r="A41" s="9" t="s">
        <v>301</v>
      </c>
      <c r="B41" s="10">
        <v>0</v>
      </c>
      <c r="C41" s="10">
        <v>0</v>
      </c>
      <c r="D41" s="10">
        <v>0</v>
      </c>
      <c r="E41" s="10">
        <v>0</v>
      </c>
      <c r="F41" s="10">
        <v>0</v>
      </c>
      <c r="G41" s="10">
        <v>0</v>
      </c>
      <c r="H41" s="10">
        <v>0</v>
      </c>
      <c r="I41" s="10">
        <v>0</v>
      </c>
      <c r="J41" s="10">
        <v>0</v>
      </c>
      <c r="K41" s="10">
        <v>0</v>
      </c>
      <c r="L41" s="10">
        <v>0</v>
      </c>
      <c r="M41" s="10">
        <v>0</v>
      </c>
      <c r="N41" s="10">
        <v>0</v>
      </c>
    </row>
    <row r="42" spans="1:14" s="8" customFormat="1" ht="25.5" x14ac:dyDescent="0.2">
      <c r="A42" s="9" t="s">
        <v>302</v>
      </c>
      <c r="B42" s="10">
        <v>0</v>
      </c>
      <c r="C42" s="10">
        <v>0</v>
      </c>
      <c r="D42" s="10">
        <v>0</v>
      </c>
      <c r="E42" s="10">
        <v>0</v>
      </c>
      <c r="F42" s="10">
        <v>0</v>
      </c>
      <c r="G42" s="10">
        <v>0</v>
      </c>
      <c r="H42" s="10">
        <v>0</v>
      </c>
      <c r="I42" s="10">
        <v>0</v>
      </c>
      <c r="J42" s="10">
        <v>0</v>
      </c>
      <c r="K42" s="10">
        <v>0</v>
      </c>
      <c r="L42" s="10">
        <v>0</v>
      </c>
      <c r="M42" s="10">
        <v>0</v>
      </c>
      <c r="N42" s="10">
        <v>0</v>
      </c>
    </row>
    <row r="43" spans="1:14" s="14" customFormat="1" ht="38.25" x14ac:dyDescent="0.2">
      <c r="A43" s="12" t="s">
        <v>309</v>
      </c>
      <c r="B43" s="93"/>
      <c r="C43" s="93"/>
      <c r="D43" s="93"/>
      <c r="E43" s="93"/>
      <c r="F43" s="93"/>
      <c r="G43" s="93"/>
      <c r="H43" s="93"/>
      <c r="I43" s="93"/>
      <c r="J43" s="93"/>
      <c r="K43" s="93"/>
      <c r="L43" s="93"/>
      <c r="M43" s="93"/>
      <c r="N43" s="93"/>
    </row>
    <row r="44" spans="1:14" s="15" customFormat="1" ht="63.75" x14ac:dyDescent="0.2">
      <c r="A44" s="9" t="s">
        <v>20</v>
      </c>
      <c r="B44" s="10">
        <v>0</v>
      </c>
      <c r="C44" s="10">
        <v>0</v>
      </c>
      <c r="D44" s="10">
        <v>0</v>
      </c>
      <c r="E44" s="10">
        <v>0</v>
      </c>
      <c r="F44" s="10">
        <v>0</v>
      </c>
      <c r="G44" s="10">
        <v>0</v>
      </c>
      <c r="H44" s="10">
        <v>0</v>
      </c>
      <c r="I44" s="10">
        <v>0</v>
      </c>
      <c r="J44" s="10">
        <v>0</v>
      </c>
      <c r="K44" s="10">
        <v>0</v>
      </c>
      <c r="L44" s="10">
        <v>0</v>
      </c>
      <c r="M44" s="10">
        <v>0</v>
      </c>
      <c r="N44" s="10">
        <v>0</v>
      </c>
    </row>
    <row r="45" spans="1:14" s="15" customFormat="1" ht="25.5" x14ac:dyDescent="0.2">
      <c r="A45" s="9" t="s">
        <v>21</v>
      </c>
      <c r="B45" s="10">
        <v>0</v>
      </c>
      <c r="C45" s="10">
        <v>0</v>
      </c>
      <c r="D45" s="10">
        <v>0</v>
      </c>
      <c r="E45" s="10">
        <v>0</v>
      </c>
      <c r="F45" s="10">
        <v>0</v>
      </c>
      <c r="G45" s="10">
        <v>0</v>
      </c>
      <c r="H45" s="10">
        <v>0</v>
      </c>
      <c r="I45" s="10">
        <v>0</v>
      </c>
      <c r="J45" s="10">
        <v>0</v>
      </c>
      <c r="K45" s="10">
        <v>0</v>
      </c>
      <c r="L45" s="10">
        <v>0</v>
      </c>
      <c r="M45" s="10">
        <v>0</v>
      </c>
      <c r="N45" s="10">
        <v>0</v>
      </c>
    </row>
    <row r="46" spans="1:14" s="15" customFormat="1" ht="25.5" x14ac:dyDescent="0.2">
      <c r="A46" s="9" t="s">
        <v>22</v>
      </c>
      <c r="B46" s="10">
        <v>0</v>
      </c>
      <c r="C46" s="10">
        <v>0</v>
      </c>
      <c r="D46" s="10">
        <v>0</v>
      </c>
      <c r="E46" s="10">
        <v>0</v>
      </c>
      <c r="F46" s="10">
        <v>0</v>
      </c>
      <c r="G46" s="10">
        <v>0</v>
      </c>
      <c r="H46" s="10">
        <v>0</v>
      </c>
      <c r="I46" s="10">
        <v>0</v>
      </c>
      <c r="J46" s="10">
        <v>0</v>
      </c>
      <c r="K46" s="10">
        <v>0</v>
      </c>
      <c r="L46" s="10">
        <v>0</v>
      </c>
      <c r="M46" s="10">
        <v>0</v>
      </c>
      <c r="N46" s="10">
        <v>0</v>
      </c>
    </row>
    <row r="47" spans="1:14" s="15" customFormat="1" x14ac:dyDescent="0.2">
      <c r="A47" s="9" t="s">
        <v>23</v>
      </c>
      <c r="B47" s="10">
        <v>0</v>
      </c>
      <c r="C47" s="10">
        <v>0</v>
      </c>
      <c r="D47" s="10">
        <v>0</v>
      </c>
      <c r="E47" s="10">
        <v>0</v>
      </c>
      <c r="F47" s="10">
        <v>0</v>
      </c>
      <c r="G47" s="10">
        <v>0</v>
      </c>
      <c r="H47" s="10">
        <v>0</v>
      </c>
      <c r="I47" s="10">
        <v>0</v>
      </c>
      <c r="J47" s="10">
        <v>0</v>
      </c>
      <c r="K47" s="10">
        <v>0</v>
      </c>
      <c r="L47" s="10">
        <v>0</v>
      </c>
      <c r="M47" s="10">
        <v>0</v>
      </c>
      <c r="N47" s="10">
        <v>0</v>
      </c>
    </row>
    <row r="48" spans="1:14" s="15" customFormat="1" x14ac:dyDescent="0.2">
      <c r="A48" s="9" t="s">
        <v>24</v>
      </c>
      <c r="B48" s="10">
        <v>0</v>
      </c>
      <c r="C48" s="10">
        <v>0</v>
      </c>
      <c r="D48" s="10">
        <v>0</v>
      </c>
      <c r="E48" s="10">
        <v>0</v>
      </c>
      <c r="F48" s="10">
        <v>0</v>
      </c>
      <c r="G48" s="10">
        <v>0</v>
      </c>
      <c r="H48" s="10">
        <v>0</v>
      </c>
      <c r="I48" s="10">
        <v>0</v>
      </c>
      <c r="J48" s="10">
        <v>0</v>
      </c>
      <c r="K48" s="10">
        <v>0</v>
      </c>
      <c r="L48" s="10">
        <v>0</v>
      </c>
      <c r="M48" s="10">
        <v>0</v>
      </c>
      <c r="N48" s="10">
        <v>0</v>
      </c>
    </row>
    <row r="49" spans="1:14" s="15" customFormat="1" ht="25.5" x14ac:dyDescent="0.2">
      <c r="A49" s="9" t="s">
        <v>25</v>
      </c>
      <c r="B49" s="10">
        <v>0</v>
      </c>
      <c r="C49" s="10">
        <v>0</v>
      </c>
      <c r="D49" s="10">
        <v>0</v>
      </c>
      <c r="E49" s="10">
        <v>0</v>
      </c>
      <c r="F49" s="10">
        <v>0</v>
      </c>
      <c r="G49" s="10">
        <v>0</v>
      </c>
      <c r="H49" s="10">
        <v>0</v>
      </c>
      <c r="I49" s="10">
        <v>0</v>
      </c>
      <c r="J49" s="10">
        <v>0</v>
      </c>
      <c r="K49" s="10">
        <v>0</v>
      </c>
      <c r="L49" s="10">
        <v>0</v>
      </c>
      <c r="M49" s="10">
        <v>0</v>
      </c>
      <c r="N49" s="10">
        <v>0</v>
      </c>
    </row>
    <row r="50" spans="1:14" s="15" customFormat="1" ht="51" x14ac:dyDescent="0.2">
      <c r="A50" s="9" t="s">
        <v>26</v>
      </c>
      <c r="B50" s="10">
        <v>0</v>
      </c>
      <c r="C50" s="10">
        <v>0</v>
      </c>
      <c r="D50" s="10">
        <v>0</v>
      </c>
      <c r="E50" s="10">
        <v>0</v>
      </c>
      <c r="F50" s="10">
        <v>0</v>
      </c>
      <c r="G50" s="10">
        <v>0</v>
      </c>
      <c r="H50" s="10">
        <v>0</v>
      </c>
      <c r="I50" s="10">
        <v>0</v>
      </c>
      <c r="J50" s="10">
        <v>0</v>
      </c>
      <c r="K50" s="10">
        <v>0</v>
      </c>
      <c r="L50" s="10">
        <v>0</v>
      </c>
      <c r="M50" s="10">
        <v>0</v>
      </c>
      <c r="N50" s="10">
        <v>0</v>
      </c>
    </row>
    <row r="51" spans="1:14" s="15" customFormat="1" ht="38.25" x14ac:dyDescent="0.2">
      <c r="A51" s="9" t="s">
        <v>27</v>
      </c>
      <c r="B51" s="10">
        <v>0</v>
      </c>
      <c r="C51" s="10">
        <v>0</v>
      </c>
      <c r="D51" s="10">
        <v>0</v>
      </c>
      <c r="E51" s="10">
        <v>0</v>
      </c>
      <c r="F51" s="10">
        <v>0</v>
      </c>
      <c r="G51" s="10">
        <v>0</v>
      </c>
      <c r="H51" s="10">
        <v>0</v>
      </c>
      <c r="I51" s="10">
        <v>0</v>
      </c>
      <c r="J51" s="10">
        <v>0</v>
      </c>
      <c r="K51" s="10">
        <v>0</v>
      </c>
      <c r="L51" s="10">
        <v>0</v>
      </c>
      <c r="M51" s="10">
        <v>0</v>
      </c>
      <c r="N51" s="10">
        <v>0</v>
      </c>
    </row>
    <row r="52" spans="1:14" s="15" customFormat="1" ht="38.25" x14ac:dyDescent="0.2">
      <c r="A52" s="12" t="s">
        <v>317</v>
      </c>
      <c r="B52" s="13">
        <f>SUM(B44:B51)</f>
        <v>0</v>
      </c>
      <c r="C52" s="13">
        <f t="shared" ref="C52:N52" si="5">SUM(C44:C51)</f>
        <v>0</v>
      </c>
      <c r="D52" s="13">
        <f t="shared" si="5"/>
        <v>0</v>
      </c>
      <c r="E52" s="13">
        <f t="shared" si="5"/>
        <v>0</v>
      </c>
      <c r="F52" s="13">
        <f t="shared" si="5"/>
        <v>0</v>
      </c>
      <c r="G52" s="13">
        <f t="shared" si="5"/>
        <v>0</v>
      </c>
      <c r="H52" s="13">
        <f t="shared" si="5"/>
        <v>0</v>
      </c>
      <c r="I52" s="13">
        <f t="shared" si="5"/>
        <v>0</v>
      </c>
      <c r="J52" s="13">
        <f t="shared" si="5"/>
        <v>0</v>
      </c>
      <c r="K52" s="13">
        <f t="shared" si="5"/>
        <v>0</v>
      </c>
      <c r="L52" s="13">
        <f t="shared" si="5"/>
        <v>0</v>
      </c>
      <c r="M52" s="13">
        <f t="shared" si="5"/>
        <v>0</v>
      </c>
      <c r="N52" s="13">
        <f t="shared" si="5"/>
        <v>0</v>
      </c>
    </row>
    <row r="53" spans="1:14" s="8" customFormat="1" ht="25.5" x14ac:dyDescent="0.2">
      <c r="A53" s="12" t="s">
        <v>318</v>
      </c>
      <c r="B53" s="13">
        <f>B39+B41-B52-B68-B71-B74</f>
        <v>0</v>
      </c>
      <c r="C53" s="13">
        <f t="shared" ref="C53:N53" si="6">C39+C41-C52-C68-C71-C74</f>
        <v>0</v>
      </c>
      <c r="D53" s="13">
        <f t="shared" si="6"/>
        <v>0</v>
      </c>
      <c r="E53" s="13">
        <f t="shared" si="6"/>
        <v>0</v>
      </c>
      <c r="F53" s="13">
        <f t="shared" si="6"/>
        <v>0</v>
      </c>
      <c r="G53" s="13">
        <f t="shared" si="6"/>
        <v>0</v>
      </c>
      <c r="H53" s="13">
        <f t="shared" si="6"/>
        <v>0</v>
      </c>
      <c r="I53" s="13">
        <f t="shared" si="6"/>
        <v>0</v>
      </c>
      <c r="J53" s="13">
        <f t="shared" si="6"/>
        <v>0</v>
      </c>
      <c r="K53" s="13">
        <f t="shared" si="6"/>
        <v>0</v>
      </c>
      <c r="L53" s="13">
        <f t="shared" si="6"/>
        <v>0</v>
      </c>
      <c r="M53" s="13">
        <f t="shared" si="6"/>
        <v>0</v>
      </c>
      <c r="N53" s="13">
        <f t="shared" si="6"/>
        <v>0</v>
      </c>
    </row>
    <row r="54" spans="1:14" s="8" customFormat="1" ht="25.5" x14ac:dyDescent="0.2">
      <c r="A54" s="12" t="s">
        <v>16</v>
      </c>
      <c r="B54" s="16">
        <f>B28+B53+B42</f>
        <v>0</v>
      </c>
      <c r="C54" s="16">
        <f>C28+C53+C42</f>
        <v>0</v>
      </c>
      <c r="D54" s="16">
        <f t="shared" ref="D54:N54" si="7">D28+D53+D42</f>
        <v>0</v>
      </c>
      <c r="E54" s="16">
        <f t="shared" si="7"/>
        <v>0</v>
      </c>
      <c r="F54" s="16">
        <f t="shared" si="7"/>
        <v>0</v>
      </c>
      <c r="G54" s="16">
        <f t="shared" si="7"/>
        <v>0</v>
      </c>
      <c r="H54" s="16">
        <f t="shared" si="7"/>
        <v>0</v>
      </c>
      <c r="I54" s="16">
        <f t="shared" si="7"/>
        <v>0</v>
      </c>
      <c r="J54" s="16">
        <f t="shared" si="7"/>
        <v>0</v>
      </c>
      <c r="K54" s="16">
        <f t="shared" si="7"/>
        <v>0</v>
      </c>
      <c r="L54" s="16">
        <f t="shared" si="7"/>
        <v>0</v>
      </c>
      <c r="M54" s="16">
        <f t="shared" si="7"/>
        <v>0</v>
      </c>
      <c r="N54" s="16">
        <f t="shared" si="7"/>
        <v>0</v>
      </c>
    </row>
    <row r="55" spans="1:14" ht="38.25" x14ac:dyDescent="0.2">
      <c r="A55" s="12" t="s">
        <v>314</v>
      </c>
      <c r="B55" s="93"/>
      <c r="C55" s="93"/>
      <c r="D55" s="93"/>
      <c r="E55" s="93"/>
      <c r="F55" s="93"/>
      <c r="G55" s="93"/>
      <c r="H55" s="93"/>
      <c r="I55" s="93"/>
      <c r="J55" s="93"/>
      <c r="K55" s="93"/>
      <c r="L55" s="93"/>
      <c r="M55" s="93"/>
      <c r="N55" s="93"/>
    </row>
    <row r="56" spans="1:14" s="15" customFormat="1" ht="25.5" x14ac:dyDescent="0.2">
      <c r="A56" s="9" t="s">
        <v>372</v>
      </c>
      <c r="B56" s="10">
        <v>0</v>
      </c>
      <c r="C56" s="10">
        <v>0</v>
      </c>
      <c r="D56" s="10">
        <v>0</v>
      </c>
      <c r="E56" s="10">
        <v>0</v>
      </c>
      <c r="F56" s="10">
        <v>0</v>
      </c>
      <c r="G56" s="10">
        <v>0</v>
      </c>
      <c r="H56" s="10">
        <v>0</v>
      </c>
      <c r="I56" s="10">
        <v>0</v>
      </c>
      <c r="J56" s="10">
        <v>0</v>
      </c>
      <c r="K56" s="10">
        <v>0</v>
      </c>
      <c r="L56" s="10">
        <v>0</v>
      </c>
      <c r="M56" s="10">
        <v>0</v>
      </c>
      <c r="N56" s="10">
        <v>0</v>
      </c>
    </row>
    <row r="57" spans="1:14" s="15" customFormat="1" ht="25.5" x14ac:dyDescent="0.2">
      <c r="A57" s="9" t="s">
        <v>373</v>
      </c>
      <c r="B57" s="10">
        <v>0</v>
      </c>
      <c r="C57" s="10">
        <v>0</v>
      </c>
      <c r="D57" s="10">
        <v>0</v>
      </c>
      <c r="E57" s="10">
        <v>0</v>
      </c>
      <c r="F57" s="10">
        <v>0</v>
      </c>
      <c r="G57" s="10">
        <v>0</v>
      </c>
      <c r="H57" s="10">
        <v>0</v>
      </c>
      <c r="I57" s="10">
        <v>0</v>
      </c>
      <c r="J57" s="10">
        <v>0</v>
      </c>
      <c r="K57" s="10">
        <v>0</v>
      </c>
      <c r="L57" s="10">
        <v>0</v>
      </c>
      <c r="M57" s="10">
        <v>0</v>
      </c>
      <c r="N57" s="10">
        <v>0</v>
      </c>
    </row>
    <row r="58" spans="1:14" s="15" customFormat="1" ht="25.5" x14ac:dyDescent="0.2">
      <c r="A58" s="9" t="s">
        <v>22</v>
      </c>
      <c r="B58" s="10">
        <v>0</v>
      </c>
      <c r="C58" s="10">
        <v>0</v>
      </c>
      <c r="D58" s="10">
        <v>0</v>
      </c>
      <c r="E58" s="10">
        <v>0</v>
      </c>
      <c r="F58" s="10">
        <v>0</v>
      </c>
      <c r="G58" s="10">
        <v>0</v>
      </c>
      <c r="H58" s="10">
        <v>0</v>
      </c>
      <c r="I58" s="10">
        <v>0</v>
      </c>
      <c r="J58" s="10">
        <v>0</v>
      </c>
      <c r="K58" s="10">
        <v>0</v>
      </c>
      <c r="L58" s="10">
        <v>0</v>
      </c>
      <c r="M58" s="10">
        <v>0</v>
      </c>
      <c r="N58" s="10">
        <v>0</v>
      </c>
    </row>
    <row r="59" spans="1:14" s="15" customFormat="1" x14ac:dyDescent="0.2">
      <c r="A59" s="9" t="s">
        <v>23</v>
      </c>
      <c r="B59" s="10">
        <v>0</v>
      </c>
      <c r="C59" s="10">
        <v>0</v>
      </c>
      <c r="D59" s="10">
        <v>0</v>
      </c>
      <c r="E59" s="10">
        <v>0</v>
      </c>
      <c r="F59" s="10">
        <v>0</v>
      </c>
      <c r="G59" s="10">
        <v>0</v>
      </c>
      <c r="H59" s="10">
        <v>0</v>
      </c>
      <c r="I59" s="10">
        <v>0</v>
      </c>
      <c r="J59" s="10">
        <v>0</v>
      </c>
      <c r="K59" s="10">
        <v>0</v>
      </c>
      <c r="L59" s="10">
        <v>0</v>
      </c>
      <c r="M59" s="10">
        <v>0</v>
      </c>
      <c r="N59" s="10">
        <v>0</v>
      </c>
    </row>
    <row r="60" spans="1:14" s="15" customFormat="1" x14ac:dyDescent="0.2">
      <c r="A60" s="9" t="s">
        <v>28</v>
      </c>
      <c r="B60" s="10">
        <v>0</v>
      </c>
      <c r="C60" s="10">
        <v>0</v>
      </c>
      <c r="D60" s="10">
        <v>0</v>
      </c>
      <c r="E60" s="10">
        <v>0</v>
      </c>
      <c r="F60" s="10">
        <v>0</v>
      </c>
      <c r="G60" s="10">
        <v>0</v>
      </c>
      <c r="H60" s="10">
        <v>0</v>
      </c>
      <c r="I60" s="10">
        <v>0</v>
      </c>
      <c r="J60" s="10">
        <v>0</v>
      </c>
      <c r="K60" s="10">
        <v>0</v>
      </c>
      <c r="L60" s="10">
        <v>0</v>
      </c>
      <c r="M60" s="10">
        <v>0</v>
      </c>
      <c r="N60" s="10">
        <v>0</v>
      </c>
    </row>
    <row r="61" spans="1:14" s="15" customFormat="1" ht="25.5" x14ac:dyDescent="0.2">
      <c r="A61" s="9" t="s">
        <v>29</v>
      </c>
      <c r="B61" s="10">
        <v>0</v>
      </c>
      <c r="C61" s="10">
        <v>0</v>
      </c>
      <c r="D61" s="10">
        <v>0</v>
      </c>
      <c r="E61" s="10">
        <v>0</v>
      </c>
      <c r="F61" s="10">
        <v>0</v>
      </c>
      <c r="G61" s="10">
        <v>0</v>
      </c>
      <c r="H61" s="10">
        <v>0</v>
      </c>
      <c r="I61" s="10">
        <v>0</v>
      </c>
      <c r="J61" s="10">
        <v>0</v>
      </c>
      <c r="K61" s="10">
        <v>0</v>
      </c>
      <c r="L61" s="10">
        <v>0</v>
      </c>
      <c r="M61" s="10">
        <v>0</v>
      </c>
      <c r="N61" s="10">
        <v>0</v>
      </c>
    </row>
    <row r="62" spans="1:14" s="15" customFormat="1" ht="51" x14ac:dyDescent="0.2">
      <c r="A62" s="9" t="s">
        <v>26</v>
      </c>
      <c r="B62" s="10">
        <v>0</v>
      </c>
      <c r="C62" s="10">
        <v>0</v>
      </c>
      <c r="D62" s="10">
        <v>0</v>
      </c>
      <c r="E62" s="10">
        <v>0</v>
      </c>
      <c r="F62" s="10">
        <v>0</v>
      </c>
      <c r="G62" s="10">
        <v>0</v>
      </c>
      <c r="H62" s="10">
        <v>0</v>
      </c>
      <c r="I62" s="10">
        <v>0</v>
      </c>
      <c r="J62" s="10">
        <v>0</v>
      </c>
      <c r="K62" s="10">
        <v>0</v>
      </c>
      <c r="L62" s="10">
        <v>0</v>
      </c>
      <c r="M62" s="10">
        <v>0</v>
      </c>
      <c r="N62" s="10">
        <v>0</v>
      </c>
    </row>
    <row r="63" spans="1:14" s="15" customFormat="1" ht="38.25" x14ac:dyDescent="0.2">
      <c r="A63" s="9" t="s">
        <v>30</v>
      </c>
      <c r="B63" s="10">
        <v>0</v>
      </c>
      <c r="C63" s="10">
        <v>0</v>
      </c>
      <c r="D63" s="10">
        <v>0</v>
      </c>
      <c r="E63" s="10">
        <v>0</v>
      </c>
      <c r="F63" s="10">
        <v>0</v>
      </c>
      <c r="G63" s="10">
        <v>0</v>
      </c>
      <c r="H63" s="10">
        <v>0</v>
      </c>
      <c r="I63" s="10">
        <v>0</v>
      </c>
      <c r="J63" s="10">
        <v>0</v>
      </c>
      <c r="K63" s="10">
        <v>0</v>
      </c>
      <c r="L63" s="10">
        <v>0</v>
      </c>
      <c r="M63" s="10">
        <v>0</v>
      </c>
      <c r="N63" s="10">
        <v>0</v>
      </c>
    </row>
    <row r="64" spans="1:14" s="14" customFormat="1" ht="38.25" x14ac:dyDescent="0.2">
      <c r="A64" s="12" t="s">
        <v>39</v>
      </c>
      <c r="B64" s="13">
        <f>SUM(B56:B63)</f>
        <v>0</v>
      </c>
      <c r="C64" s="13">
        <f t="shared" ref="C64:N64" si="8">SUM(C56:C63)</f>
        <v>0</v>
      </c>
      <c r="D64" s="13">
        <f t="shared" si="8"/>
        <v>0</v>
      </c>
      <c r="E64" s="13">
        <f t="shared" si="8"/>
        <v>0</v>
      </c>
      <c r="F64" s="13">
        <f t="shared" si="8"/>
        <v>0</v>
      </c>
      <c r="G64" s="13">
        <f t="shared" si="8"/>
        <v>0</v>
      </c>
      <c r="H64" s="13">
        <f t="shared" si="8"/>
        <v>0</v>
      </c>
      <c r="I64" s="13">
        <f t="shared" si="8"/>
        <v>0</v>
      </c>
      <c r="J64" s="13">
        <f t="shared" si="8"/>
        <v>0</v>
      </c>
      <c r="K64" s="13">
        <f t="shared" si="8"/>
        <v>0</v>
      </c>
      <c r="L64" s="13">
        <f t="shared" si="8"/>
        <v>0</v>
      </c>
      <c r="M64" s="13">
        <f t="shared" si="8"/>
        <v>0</v>
      </c>
      <c r="N64" s="13">
        <f t="shared" si="8"/>
        <v>0</v>
      </c>
    </row>
    <row r="65" spans="1:14" s="8" customFormat="1" x14ac:dyDescent="0.2">
      <c r="A65" s="12" t="s">
        <v>319</v>
      </c>
      <c r="B65" s="10">
        <v>0</v>
      </c>
      <c r="C65" s="10">
        <v>0</v>
      </c>
      <c r="D65" s="10">
        <v>0</v>
      </c>
      <c r="E65" s="10">
        <v>0</v>
      </c>
      <c r="F65" s="10">
        <v>0</v>
      </c>
      <c r="G65" s="10">
        <v>0</v>
      </c>
      <c r="H65" s="10">
        <v>0</v>
      </c>
      <c r="I65" s="10">
        <v>0</v>
      </c>
      <c r="J65" s="10">
        <v>0</v>
      </c>
      <c r="K65" s="10">
        <v>0</v>
      </c>
      <c r="L65" s="10">
        <v>0</v>
      </c>
      <c r="M65" s="10">
        <v>0</v>
      </c>
      <c r="N65" s="10">
        <v>0</v>
      </c>
    </row>
    <row r="66" spans="1:14" s="8" customFormat="1" x14ac:dyDescent="0.2">
      <c r="A66" s="12" t="s">
        <v>17</v>
      </c>
      <c r="B66" s="125">
        <f t="shared" ref="B66:N66" si="9">B67+B70+B73+B76</f>
        <v>0</v>
      </c>
      <c r="C66" s="125">
        <f t="shared" si="9"/>
        <v>0</v>
      </c>
      <c r="D66" s="125">
        <f t="shared" si="9"/>
        <v>0</v>
      </c>
      <c r="E66" s="125">
        <f t="shared" si="9"/>
        <v>0</v>
      </c>
      <c r="F66" s="125">
        <f t="shared" si="9"/>
        <v>0</v>
      </c>
      <c r="G66" s="125">
        <f t="shared" si="9"/>
        <v>0</v>
      </c>
      <c r="H66" s="125">
        <f t="shared" si="9"/>
        <v>0</v>
      </c>
      <c r="I66" s="125">
        <f t="shared" si="9"/>
        <v>0</v>
      </c>
      <c r="J66" s="125">
        <f t="shared" si="9"/>
        <v>0</v>
      </c>
      <c r="K66" s="125">
        <f t="shared" si="9"/>
        <v>0</v>
      </c>
      <c r="L66" s="125">
        <f t="shared" si="9"/>
        <v>0</v>
      </c>
      <c r="M66" s="125">
        <f t="shared" si="9"/>
        <v>0</v>
      </c>
      <c r="N66" s="125">
        <f t="shared" si="9"/>
        <v>0</v>
      </c>
    </row>
    <row r="67" spans="1:14" s="8" customFormat="1" x14ac:dyDescent="0.2">
      <c r="A67" s="9" t="s">
        <v>303</v>
      </c>
      <c r="B67" s="125">
        <f t="shared" ref="B67:N67" si="10">B68+B69</f>
        <v>0</v>
      </c>
      <c r="C67" s="125">
        <f t="shared" si="10"/>
        <v>0</v>
      </c>
      <c r="D67" s="125">
        <f t="shared" si="10"/>
        <v>0</v>
      </c>
      <c r="E67" s="125">
        <f t="shared" si="10"/>
        <v>0</v>
      </c>
      <c r="F67" s="125">
        <f t="shared" si="10"/>
        <v>0</v>
      </c>
      <c r="G67" s="125">
        <f t="shared" si="10"/>
        <v>0</v>
      </c>
      <c r="H67" s="125">
        <f t="shared" si="10"/>
        <v>0</v>
      </c>
      <c r="I67" s="125">
        <f t="shared" si="10"/>
        <v>0</v>
      </c>
      <c r="J67" s="125">
        <f t="shared" si="10"/>
        <v>0</v>
      </c>
      <c r="K67" s="125">
        <f t="shared" si="10"/>
        <v>0</v>
      </c>
      <c r="L67" s="125">
        <f t="shared" si="10"/>
        <v>0</v>
      </c>
      <c r="M67" s="125">
        <f t="shared" si="10"/>
        <v>0</v>
      </c>
      <c r="N67" s="125">
        <f t="shared" si="10"/>
        <v>0</v>
      </c>
    </row>
    <row r="68" spans="1:14" s="8" customFormat="1" ht="25.5" x14ac:dyDescent="0.2">
      <c r="A68" s="9" t="s">
        <v>299</v>
      </c>
      <c r="B68" s="10">
        <v>0</v>
      </c>
      <c r="C68" s="10">
        <v>0</v>
      </c>
      <c r="D68" s="10">
        <v>0</v>
      </c>
      <c r="E68" s="10">
        <v>0</v>
      </c>
      <c r="F68" s="10">
        <v>0</v>
      </c>
      <c r="G68" s="10">
        <v>0</v>
      </c>
      <c r="H68" s="10">
        <v>0</v>
      </c>
      <c r="I68" s="10">
        <v>0</v>
      </c>
      <c r="J68" s="10">
        <v>0</v>
      </c>
      <c r="K68" s="10">
        <v>0</v>
      </c>
      <c r="L68" s="10">
        <v>0</v>
      </c>
      <c r="M68" s="10">
        <v>0</v>
      </c>
      <c r="N68" s="10">
        <v>0</v>
      </c>
    </row>
    <row r="69" spans="1:14" s="8" customFormat="1" ht="25.5" x14ac:dyDescent="0.2">
      <c r="A69" s="9" t="s">
        <v>300</v>
      </c>
      <c r="B69" s="10">
        <v>0</v>
      </c>
      <c r="C69" s="10">
        <v>0</v>
      </c>
      <c r="D69" s="10">
        <v>0</v>
      </c>
      <c r="E69" s="10">
        <v>0</v>
      </c>
      <c r="F69" s="10">
        <v>0</v>
      </c>
      <c r="G69" s="10">
        <v>0</v>
      </c>
      <c r="H69" s="10">
        <v>0</v>
      </c>
      <c r="I69" s="10">
        <v>0</v>
      </c>
      <c r="J69" s="10">
        <v>0</v>
      </c>
      <c r="K69" s="10">
        <v>0</v>
      </c>
      <c r="L69" s="10">
        <v>0</v>
      </c>
      <c r="M69" s="10">
        <v>0</v>
      </c>
      <c r="N69" s="10">
        <v>0</v>
      </c>
    </row>
    <row r="70" spans="1:14" s="8" customFormat="1" x14ac:dyDescent="0.2">
      <c r="A70" s="9" t="s">
        <v>304</v>
      </c>
      <c r="B70" s="125">
        <f t="shared" ref="B70:N70" si="11">B71+B72</f>
        <v>0</v>
      </c>
      <c r="C70" s="125">
        <f t="shared" si="11"/>
        <v>0</v>
      </c>
      <c r="D70" s="125">
        <f t="shared" si="11"/>
        <v>0</v>
      </c>
      <c r="E70" s="125">
        <f t="shared" si="11"/>
        <v>0</v>
      </c>
      <c r="F70" s="125">
        <f t="shared" si="11"/>
        <v>0</v>
      </c>
      <c r="G70" s="125">
        <f t="shared" si="11"/>
        <v>0</v>
      </c>
      <c r="H70" s="125">
        <f t="shared" si="11"/>
        <v>0</v>
      </c>
      <c r="I70" s="125">
        <f t="shared" si="11"/>
        <v>0</v>
      </c>
      <c r="J70" s="125">
        <f t="shared" si="11"/>
        <v>0</v>
      </c>
      <c r="K70" s="125">
        <f t="shared" si="11"/>
        <v>0</v>
      </c>
      <c r="L70" s="125">
        <f t="shared" si="11"/>
        <v>0</v>
      </c>
      <c r="M70" s="125">
        <f t="shared" si="11"/>
        <v>0</v>
      </c>
      <c r="N70" s="125">
        <f t="shared" si="11"/>
        <v>0</v>
      </c>
    </row>
    <row r="71" spans="1:14" s="8" customFormat="1" ht="25.5" x14ac:dyDescent="0.2">
      <c r="A71" s="9" t="s">
        <v>305</v>
      </c>
      <c r="B71" s="10">
        <v>0</v>
      </c>
      <c r="C71" s="10">
        <v>0</v>
      </c>
      <c r="D71" s="10">
        <v>0</v>
      </c>
      <c r="E71" s="10">
        <v>0</v>
      </c>
      <c r="F71" s="10">
        <v>0</v>
      </c>
      <c r="G71" s="10">
        <v>0</v>
      </c>
      <c r="H71" s="10">
        <v>0</v>
      </c>
      <c r="I71" s="10">
        <v>0</v>
      </c>
      <c r="J71" s="10">
        <v>0</v>
      </c>
      <c r="K71" s="10">
        <v>0</v>
      </c>
      <c r="L71" s="10">
        <v>0</v>
      </c>
      <c r="M71" s="10">
        <v>0</v>
      </c>
      <c r="N71" s="10">
        <v>0</v>
      </c>
    </row>
    <row r="72" spans="1:14" s="8" customFormat="1" ht="25.5" x14ac:dyDescent="0.2">
      <c r="A72" s="9" t="s">
        <v>306</v>
      </c>
      <c r="B72" s="10">
        <v>0</v>
      </c>
      <c r="C72" s="10">
        <v>0</v>
      </c>
      <c r="D72" s="10">
        <v>0</v>
      </c>
      <c r="E72" s="10">
        <v>0</v>
      </c>
      <c r="F72" s="10">
        <v>0</v>
      </c>
      <c r="G72" s="10">
        <v>0</v>
      </c>
      <c r="H72" s="10">
        <v>0</v>
      </c>
      <c r="I72" s="10">
        <v>0</v>
      </c>
      <c r="J72" s="10">
        <v>0</v>
      </c>
      <c r="K72" s="10">
        <v>0</v>
      </c>
      <c r="L72" s="10">
        <v>0</v>
      </c>
      <c r="M72" s="10">
        <v>0</v>
      </c>
      <c r="N72" s="10">
        <v>0</v>
      </c>
    </row>
    <row r="73" spans="1:14" s="8" customFormat="1" ht="38.25" x14ac:dyDescent="0.2">
      <c r="A73" s="12" t="s">
        <v>307</v>
      </c>
      <c r="B73" s="125">
        <f t="shared" ref="B73:N73" si="12">B74+B75</f>
        <v>0</v>
      </c>
      <c r="C73" s="125">
        <f t="shared" si="12"/>
        <v>0</v>
      </c>
      <c r="D73" s="125">
        <f t="shared" si="12"/>
        <v>0</v>
      </c>
      <c r="E73" s="125">
        <f t="shared" si="12"/>
        <v>0</v>
      </c>
      <c r="F73" s="125">
        <f t="shared" si="12"/>
        <v>0</v>
      </c>
      <c r="G73" s="125">
        <f t="shared" si="12"/>
        <v>0</v>
      </c>
      <c r="H73" s="125">
        <f t="shared" si="12"/>
        <v>0</v>
      </c>
      <c r="I73" s="125">
        <f t="shared" si="12"/>
        <v>0</v>
      </c>
      <c r="J73" s="125">
        <f t="shared" si="12"/>
        <v>0</v>
      </c>
      <c r="K73" s="125">
        <f t="shared" si="12"/>
        <v>0</v>
      </c>
      <c r="L73" s="125">
        <f t="shared" si="12"/>
        <v>0</v>
      </c>
      <c r="M73" s="125">
        <f t="shared" si="12"/>
        <v>0</v>
      </c>
      <c r="N73" s="125">
        <f t="shared" si="12"/>
        <v>0</v>
      </c>
    </row>
    <row r="74" spans="1:14" s="8" customFormat="1" ht="25.5" x14ac:dyDescent="0.2">
      <c r="A74" s="9" t="s">
        <v>299</v>
      </c>
      <c r="B74" s="10">
        <v>0</v>
      </c>
      <c r="C74" s="10">
        <v>0</v>
      </c>
      <c r="D74" s="10">
        <v>0</v>
      </c>
      <c r="E74" s="10">
        <v>0</v>
      </c>
      <c r="F74" s="10">
        <v>0</v>
      </c>
      <c r="G74" s="10">
        <v>0</v>
      </c>
      <c r="H74" s="10">
        <v>0</v>
      </c>
      <c r="I74" s="10">
        <v>0</v>
      </c>
      <c r="J74" s="10">
        <v>0</v>
      </c>
      <c r="K74" s="10">
        <v>0</v>
      </c>
      <c r="L74" s="10">
        <v>0</v>
      </c>
      <c r="M74" s="10">
        <v>0</v>
      </c>
      <c r="N74" s="10">
        <v>0</v>
      </c>
    </row>
    <row r="75" spans="1:14" s="8" customFormat="1" ht="25.5" x14ac:dyDescent="0.2">
      <c r="A75" s="9" t="s">
        <v>300</v>
      </c>
      <c r="B75" s="10">
        <v>0</v>
      </c>
      <c r="C75" s="10">
        <v>0</v>
      </c>
      <c r="D75" s="10">
        <v>0</v>
      </c>
      <c r="E75" s="10">
        <v>0</v>
      </c>
      <c r="F75" s="10">
        <v>0</v>
      </c>
      <c r="G75" s="10">
        <v>0</v>
      </c>
      <c r="H75" s="10">
        <v>0</v>
      </c>
      <c r="I75" s="10">
        <v>0</v>
      </c>
      <c r="J75" s="10">
        <v>0</v>
      </c>
      <c r="K75" s="10">
        <v>0</v>
      </c>
      <c r="L75" s="10">
        <v>0</v>
      </c>
      <c r="M75" s="10">
        <v>0</v>
      </c>
      <c r="N75" s="10">
        <v>0</v>
      </c>
    </row>
    <row r="76" spans="1:14" s="8" customFormat="1" x14ac:dyDescent="0.2">
      <c r="A76" s="9" t="s">
        <v>308</v>
      </c>
      <c r="B76" s="10">
        <v>0</v>
      </c>
      <c r="C76" s="10">
        <v>0</v>
      </c>
      <c r="D76" s="10">
        <v>0</v>
      </c>
      <c r="E76" s="10">
        <v>0</v>
      </c>
      <c r="F76" s="10">
        <v>0</v>
      </c>
      <c r="G76" s="10">
        <v>0</v>
      </c>
      <c r="H76" s="10">
        <v>0</v>
      </c>
      <c r="I76" s="10">
        <v>0</v>
      </c>
      <c r="J76" s="10">
        <v>0</v>
      </c>
      <c r="K76" s="10">
        <v>0</v>
      </c>
      <c r="L76" s="10">
        <v>0</v>
      </c>
      <c r="M76" s="10">
        <v>0</v>
      </c>
      <c r="N76" s="10">
        <v>0</v>
      </c>
    </row>
    <row r="77" spans="1:14" s="8" customFormat="1" x14ac:dyDescent="0.2">
      <c r="A77" s="12" t="s">
        <v>18</v>
      </c>
      <c r="B77" s="93"/>
      <c r="C77" s="93"/>
      <c r="D77" s="93"/>
      <c r="E77" s="93"/>
      <c r="F77" s="93"/>
      <c r="G77" s="93"/>
      <c r="H77" s="93"/>
      <c r="I77" s="93"/>
      <c r="J77" s="93"/>
      <c r="K77" s="93"/>
      <c r="L77" s="93"/>
      <c r="M77" s="93"/>
      <c r="N77" s="93"/>
    </row>
    <row r="78" spans="1:14" x14ac:dyDescent="0.2">
      <c r="A78" s="9" t="s">
        <v>156</v>
      </c>
      <c r="B78" s="17">
        <f t="shared" ref="B78:N78" si="13">SUM(B79:B83)</f>
        <v>0</v>
      </c>
      <c r="C78" s="17">
        <f t="shared" si="13"/>
        <v>0</v>
      </c>
      <c r="D78" s="17">
        <f t="shared" si="13"/>
        <v>0</v>
      </c>
      <c r="E78" s="17">
        <f t="shared" si="13"/>
        <v>0</v>
      </c>
      <c r="F78" s="17">
        <f t="shared" si="13"/>
        <v>0</v>
      </c>
      <c r="G78" s="17">
        <f t="shared" si="13"/>
        <v>0</v>
      </c>
      <c r="H78" s="17">
        <f t="shared" si="13"/>
        <v>0</v>
      </c>
      <c r="I78" s="17">
        <f t="shared" si="13"/>
        <v>0</v>
      </c>
      <c r="J78" s="17">
        <f t="shared" si="13"/>
        <v>0</v>
      </c>
      <c r="K78" s="17">
        <f t="shared" si="13"/>
        <v>0</v>
      </c>
      <c r="L78" s="17">
        <f t="shared" si="13"/>
        <v>0</v>
      </c>
      <c r="M78" s="17">
        <f t="shared" si="13"/>
        <v>0</v>
      </c>
      <c r="N78" s="17">
        <f t="shared" si="13"/>
        <v>0</v>
      </c>
    </row>
    <row r="79" spans="1:14" x14ac:dyDescent="0.2">
      <c r="A79" s="9" t="s">
        <v>347</v>
      </c>
      <c r="B79" s="10">
        <v>0</v>
      </c>
      <c r="C79" s="10">
        <v>0</v>
      </c>
      <c r="D79" s="10">
        <v>0</v>
      </c>
      <c r="E79" s="10">
        <v>0</v>
      </c>
      <c r="F79" s="10">
        <v>0</v>
      </c>
      <c r="G79" s="10">
        <v>0</v>
      </c>
      <c r="H79" s="10">
        <v>0</v>
      </c>
      <c r="I79" s="10">
        <v>0</v>
      </c>
      <c r="J79" s="10">
        <v>0</v>
      </c>
      <c r="K79" s="10">
        <v>0</v>
      </c>
      <c r="L79" s="10">
        <v>0</v>
      </c>
      <c r="M79" s="10">
        <v>0</v>
      </c>
      <c r="N79" s="10">
        <v>0</v>
      </c>
    </row>
    <row r="80" spans="1:14" x14ac:dyDescent="0.2">
      <c r="A80" s="9" t="s">
        <v>348</v>
      </c>
      <c r="B80" s="10">
        <v>0</v>
      </c>
      <c r="C80" s="10">
        <v>0</v>
      </c>
      <c r="D80" s="10">
        <v>0</v>
      </c>
      <c r="E80" s="10">
        <v>0</v>
      </c>
      <c r="F80" s="10">
        <v>0</v>
      </c>
      <c r="G80" s="10">
        <v>0</v>
      </c>
      <c r="H80" s="10">
        <v>0</v>
      </c>
      <c r="I80" s="10">
        <v>0</v>
      </c>
      <c r="J80" s="10">
        <v>0</v>
      </c>
      <c r="K80" s="10">
        <v>0</v>
      </c>
      <c r="L80" s="10">
        <v>0</v>
      </c>
      <c r="M80" s="10">
        <v>0</v>
      </c>
      <c r="N80" s="10">
        <v>0</v>
      </c>
    </row>
    <row r="81" spans="1:14" x14ac:dyDescent="0.2">
      <c r="A81" s="9" t="s">
        <v>349</v>
      </c>
      <c r="B81" s="10">
        <v>0</v>
      </c>
      <c r="C81" s="10">
        <v>0</v>
      </c>
      <c r="D81" s="10">
        <v>0</v>
      </c>
      <c r="E81" s="10">
        <v>0</v>
      </c>
      <c r="F81" s="10">
        <v>0</v>
      </c>
      <c r="G81" s="10">
        <v>0</v>
      </c>
      <c r="H81" s="10">
        <v>0</v>
      </c>
      <c r="I81" s="10">
        <v>0</v>
      </c>
      <c r="J81" s="10">
        <v>0</v>
      </c>
      <c r="K81" s="10">
        <v>0</v>
      </c>
      <c r="L81" s="10">
        <v>0</v>
      </c>
      <c r="M81" s="10">
        <v>0</v>
      </c>
      <c r="N81" s="10">
        <v>0</v>
      </c>
    </row>
    <row r="82" spans="1:14" ht="38.25" x14ac:dyDescent="0.2">
      <c r="A82" s="9" t="s">
        <v>350</v>
      </c>
      <c r="B82" s="10">
        <v>0</v>
      </c>
      <c r="C82" s="10">
        <v>0</v>
      </c>
      <c r="D82" s="10">
        <v>0</v>
      </c>
      <c r="E82" s="10">
        <v>0</v>
      </c>
      <c r="F82" s="10">
        <v>0</v>
      </c>
      <c r="G82" s="10">
        <v>0</v>
      </c>
      <c r="H82" s="10">
        <v>0</v>
      </c>
      <c r="I82" s="10">
        <v>0</v>
      </c>
      <c r="J82" s="10">
        <v>0</v>
      </c>
      <c r="K82" s="10">
        <v>0</v>
      </c>
      <c r="L82" s="10">
        <v>0</v>
      </c>
      <c r="M82" s="10">
        <v>0</v>
      </c>
      <c r="N82" s="10">
        <v>0</v>
      </c>
    </row>
    <row r="83" spans="1:14" ht="25.5" x14ac:dyDescent="0.2">
      <c r="A83" s="9" t="s">
        <v>351</v>
      </c>
      <c r="B83" s="10">
        <v>0</v>
      </c>
      <c r="C83" s="10">
        <v>0</v>
      </c>
      <c r="D83" s="10">
        <v>0</v>
      </c>
      <c r="E83" s="10">
        <v>0</v>
      </c>
      <c r="F83" s="10">
        <v>0</v>
      </c>
      <c r="G83" s="10">
        <v>0</v>
      </c>
      <c r="H83" s="10">
        <v>0</v>
      </c>
      <c r="I83" s="10">
        <v>0</v>
      </c>
      <c r="J83" s="10">
        <v>0</v>
      </c>
      <c r="K83" s="10">
        <v>0</v>
      </c>
      <c r="L83" s="10">
        <v>0</v>
      </c>
      <c r="M83" s="10">
        <v>0</v>
      </c>
      <c r="N83" s="10">
        <v>0</v>
      </c>
    </row>
    <row r="84" spans="1:14" x14ac:dyDescent="0.2">
      <c r="A84" s="12" t="s">
        <v>31</v>
      </c>
      <c r="B84" s="10">
        <v>0</v>
      </c>
      <c r="C84" s="10">
        <v>0</v>
      </c>
      <c r="D84" s="10">
        <v>0</v>
      </c>
      <c r="E84" s="10">
        <v>0</v>
      </c>
      <c r="F84" s="10">
        <v>0</v>
      </c>
      <c r="G84" s="10">
        <v>0</v>
      </c>
      <c r="H84" s="10">
        <v>0</v>
      </c>
      <c r="I84" s="10">
        <v>0</v>
      </c>
      <c r="J84" s="10">
        <v>0</v>
      </c>
      <c r="K84" s="10">
        <v>0</v>
      </c>
      <c r="L84" s="10">
        <v>0</v>
      </c>
      <c r="M84" s="10">
        <v>0</v>
      </c>
      <c r="N84" s="10">
        <v>0</v>
      </c>
    </row>
    <row r="85" spans="1:14" x14ac:dyDescent="0.2">
      <c r="A85" s="12" t="s">
        <v>32</v>
      </c>
      <c r="B85" s="11">
        <f t="shared" ref="B85:N85" si="14">B86-B87</f>
        <v>0</v>
      </c>
      <c r="C85" s="11">
        <f t="shared" si="14"/>
        <v>0</v>
      </c>
      <c r="D85" s="11">
        <f t="shared" si="14"/>
        <v>0</v>
      </c>
      <c r="E85" s="11">
        <f t="shared" si="14"/>
        <v>0</v>
      </c>
      <c r="F85" s="11">
        <f t="shared" si="14"/>
        <v>0</v>
      </c>
      <c r="G85" s="11">
        <f t="shared" si="14"/>
        <v>0</v>
      </c>
      <c r="H85" s="11">
        <f t="shared" si="14"/>
        <v>0</v>
      </c>
      <c r="I85" s="11">
        <f t="shared" si="14"/>
        <v>0</v>
      </c>
      <c r="J85" s="11">
        <f t="shared" si="14"/>
        <v>0</v>
      </c>
      <c r="K85" s="11">
        <f t="shared" si="14"/>
        <v>0</v>
      </c>
      <c r="L85" s="11">
        <f t="shared" si="14"/>
        <v>0</v>
      </c>
      <c r="M85" s="11">
        <f t="shared" si="14"/>
        <v>0</v>
      </c>
      <c r="N85" s="11">
        <f t="shared" si="14"/>
        <v>0</v>
      </c>
    </row>
    <row r="86" spans="1:14" x14ac:dyDescent="0.2">
      <c r="A86" s="9" t="s">
        <v>5</v>
      </c>
      <c r="B86" s="10">
        <v>0</v>
      </c>
      <c r="C86" s="10">
        <v>0</v>
      </c>
      <c r="D86" s="10">
        <v>0</v>
      </c>
      <c r="E86" s="10">
        <v>0</v>
      </c>
      <c r="F86" s="10">
        <v>0</v>
      </c>
      <c r="G86" s="10">
        <v>0</v>
      </c>
      <c r="H86" s="10">
        <v>0</v>
      </c>
      <c r="I86" s="10">
        <v>0</v>
      </c>
      <c r="J86" s="10">
        <v>0</v>
      </c>
      <c r="K86" s="10">
        <v>0</v>
      </c>
      <c r="L86" s="10">
        <v>0</v>
      </c>
      <c r="M86" s="10">
        <v>0</v>
      </c>
      <c r="N86" s="10">
        <v>0</v>
      </c>
    </row>
    <row r="87" spans="1:14" x14ac:dyDescent="0.2">
      <c r="A87" s="9" t="s">
        <v>6</v>
      </c>
      <c r="B87" s="10">
        <v>0</v>
      </c>
      <c r="C87" s="10">
        <v>0</v>
      </c>
      <c r="D87" s="10">
        <v>0</v>
      </c>
      <c r="E87" s="10">
        <v>0</v>
      </c>
      <c r="F87" s="10">
        <v>0</v>
      </c>
      <c r="G87" s="10">
        <v>0</v>
      </c>
      <c r="H87" s="10">
        <v>0</v>
      </c>
      <c r="I87" s="10">
        <v>0</v>
      </c>
      <c r="J87" s="10">
        <v>0</v>
      </c>
      <c r="K87" s="10">
        <v>0</v>
      </c>
      <c r="L87" s="10">
        <v>0</v>
      </c>
      <c r="M87" s="10">
        <v>0</v>
      </c>
      <c r="N87" s="10">
        <v>0</v>
      </c>
    </row>
    <row r="88" spans="1:14" x14ac:dyDescent="0.2">
      <c r="A88" s="12" t="s">
        <v>35</v>
      </c>
      <c r="B88" s="10">
        <v>0</v>
      </c>
      <c r="C88" s="10">
        <v>0</v>
      </c>
      <c r="D88" s="10">
        <v>0</v>
      </c>
      <c r="E88" s="10">
        <v>0</v>
      </c>
      <c r="F88" s="10">
        <v>0</v>
      </c>
      <c r="G88" s="10">
        <v>0</v>
      </c>
      <c r="H88" s="10">
        <v>0</v>
      </c>
      <c r="I88" s="10">
        <v>0</v>
      </c>
      <c r="J88" s="10">
        <v>0</v>
      </c>
      <c r="K88" s="10">
        <v>0</v>
      </c>
      <c r="L88" s="10">
        <v>0</v>
      </c>
      <c r="M88" s="10">
        <v>0</v>
      </c>
      <c r="N88" s="10">
        <v>0</v>
      </c>
    </row>
    <row r="89" spans="1:14" x14ac:dyDescent="0.2">
      <c r="A89" s="9" t="s">
        <v>310</v>
      </c>
      <c r="B89" s="10">
        <v>0</v>
      </c>
      <c r="C89" s="10">
        <v>0</v>
      </c>
      <c r="D89" s="10">
        <v>0</v>
      </c>
      <c r="E89" s="10">
        <v>0</v>
      </c>
      <c r="F89" s="10">
        <v>0</v>
      </c>
      <c r="G89" s="10">
        <v>0</v>
      </c>
      <c r="H89" s="10">
        <v>0</v>
      </c>
      <c r="I89" s="10">
        <v>0</v>
      </c>
      <c r="J89" s="10">
        <v>0</v>
      </c>
      <c r="K89" s="10">
        <v>0</v>
      </c>
      <c r="L89" s="10">
        <v>0</v>
      </c>
      <c r="M89" s="10">
        <v>0</v>
      </c>
      <c r="N89" s="10">
        <v>0</v>
      </c>
    </row>
    <row r="90" spans="1:14" ht="25.5" x14ac:dyDescent="0.2">
      <c r="A90" s="9" t="s">
        <v>311</v>
      </c>
      <c r="B90" s="10">
        <v>0</v>
      </c>
      <c r="C90" s="10">
        <v>0</v>
      </c>
      <c r="D90" s="10">
        <v>0</v>
      </c>
      <c r="E90" s="10">
        <v>0</v>
      </c>
      <c r="F90" s="10">
        <v>0</v>
      </c>
      <c r="G90" s="10">
        <v>0</v>
      </c>
      <c r="H90" s="10">
        <v>0</v>
      </c>
      <c r="I90" s="10">
        <v>0</v>
      </c>
      <c r="J90" s="10">
        <v>0</v>
      </c>
      <c r="K90" s="10">
        <v>0</v>
      </c>
      <c r="L90" s="10">
        <v>0</v>
      </c>
      <c r="M90" s="10">
        <v>0</v>
      </c>
      <c r="N90" s="10">
        <v>0</v>
      </c>
    </row>
    <row r="91" spans="1:14" ht="25.5" x14ac:dyDescent="0.2">
      <c r="A91" s="9" t="s">
        <v>312</v>
      </c>
      <c r="B91" s="10">
        <v>0</v>
      </c>
      <c r="C91" s="10">
        <v>0</v>
      </c>
      <c r="D91" s="10">
        <v>0</v>
      </c>
      <c r="E91" s="10">
        <v>0</v>
      </c>
      <c r="F91" s="10">
        <v>0</v>
      </c>
      <c r="G91" s="10">
        <v>0</v>
      </c>
      <c r="H91" s="10">
        <v>0</v>
      </c>
      <c r="I91" s="10">
        <v>0</v>
      </c>
      <c r="J91" s="10">
        <v>0</v>
      </c>
      <c r="K91" s="10">
        <v>0</v>
      </c>
      <c r="L91" s="10">
        <v>0</v>
      </c>
      <c r="M91" s="10">
        <v>0</v>
      </c>
      <c r="N91" s="10">
        <v>0</v>
      </c>
    </row>
    <row r="92" spans="1:14" ht="25.5" x14ac:dyDescent="0.2">
      <c r="A92" s="12" t="s">
        <v>369</v>
      </c>
      <c r="B92" s="11">
        <f t="shared" ref="B92:N92" si="15">B93-B94</f>
        <v>0</v>
      </c>
      <c r="C92" s="11">
        <f t="shared" si="15"/>
        <v>0</v>
      </c>
      <c r="D92" s="11">
        <f t="shared" si="15"/>
        <v>0</v>
      </c>
      <c r="E92" s="11">
        <f t="shared" si="15"/>
        <v>0</v>
      </c>
      <c r="F92" s="11">
        <f t="shared" si="15"/>
        <v>0</v>
      </c>
      <c r="G92" s="11">
        <f t="shared" si="15"/>
        <v>0</v>
      </c>
      <c r="H92" s="11">
        <f t="shared" si="15"/>
        <v>0</v>
      </c>
      <c r="I92" s="11">
        <f t="shared" si="15"/>
        <v>0</v>
      </c>
      <c r="J92" s="11">
        <f t="shared" si="15"/>
        <v>0</v>
      </c>
      <c r="K92" s="11">
        <f t="shared" si="15"/>
        <v>0</v>
      </c>
      <c r="L92" s="11">
        <f t="shared" si="15"/>
        <v>0</v>
      </c>
      <c r="M92" s="11">
        <f t="shared" si="15"/>
        <v>0</v>
      </c>
      <c r="N92" s="11">
        <f t="shared" si="15"/>
        <v>0</v>
      </c>
    </row>
    <row r="93" spans="1:14" x14ac:dyDescent="0.2">
      <c r="A93" s="9" t="s">
        <v>5</v>
      </c>
      <c r="B93" s="10">
        <v>0</v>
      </c>
      <c r="C93" s="10">
        <v>0</v>
      </c>
      <c r="D93" s="10">
        <v>0</v>
      </c>
      <c r="E93" s="10">
        <v>0</v>
      </c>
      <c r="F93" s="10">
        <v>0</v>
      </c>
      <c r="G93" s="10">
        <v>0</v>
      </c>
      <c r="H93" s="10">
        <v>0</v>
      </c>
      <c r="I93" s="10">
        <v>0</v>
      </c>
      <c r="J93" s="10">
        <v>0</v>
      </c>
      <c r="K93" s="10">
        <v>0</v>
      </c>
      <c r="L93" s="10">
        <v>0</v>
      </c>
      <c r="M93" s="10">
        <v>0</v>
      </c>
      <c r="N93" s="10">
        <v>0</v>
      </c>
    </row>
    <row r="94" spans="1:14" x14ac:dyDescent="0.2">
      <c r="A94" s="9" t="s">
        <v>6</v>
      </c>
      <c r="B94" s="10">
        <v>0</v>
      </c>
      <c r="C94" s="10">
        <v>0</v>
      </c>
      <c r="D94" s="10">
        <v>0</v>
      </c>
      <c r="E94" s="10">
        <v>0</v>
      </c>
      <c r="F94" s="10">
        <v>0</v>
      </c>
      <c r="G94" s="10">
        <v>0</v>
      </c>
      <c r="H94" s="10">
        <v>0</v>
      </c>
      <c r="I94" s="10">
        <v>0</v>
      </c>
      <c r="J94" s="10">
        <v>0</v>
      </c>
      <c r="K94" s="10">
        <v>0</v>
      </c>
      <c r="L94" s="10">
        <v>0</v>
      </c>
      <c r="M94" s="10">
        <v>0</v>
      </c>
      <c r="N94" s="10">
        <v>0</v>
      </c>
    </row>
    <row r="95" spans="1:14" ht="25.5" x14ac:dyDescent="0.2">
      <c r="A95" s="12" t="s">
        <v>370</v>
      </c>
      <c r="B95" s="11">
        <f t="shared" ref="B95:N95" si="16">B96-B97</f>
        <v>0</v>
      </c>
      <c r="C95" s="11">
        <f t="shared" si="16"/>
        <v>0</v>
      </c>
      <c r="D95" s="11">
        <f t="shared" si="16"/>
        <v>0</v>
      </c>
      <c r="E95" s="11">
        <f t="shared" si="16"/>
        <v>0</v>
      </c>
      <c r="F95" s="11">
        <f t="shared" si="16"/>
        <v>0</v>
      </c>
      <c r="G95" s="11">
        <f t="shared" si="16"/>
        <v>0</v>
      </c>
      <c r="H95" s="11">
        <f t="shared" si="16"/>
        <v>0</v>
      </c>
      <c r="I95" s="11">
        <f t="shared" si="16"/>
        <v>0</v>
      </c>
      <c r="J95" s="11">
        <f t="shared" si="16"/>
        <v>0</v>
      </c>
      <c r="K95" s="11">
        <f t="shared" si="16"/>
        <v>0</v>
      </c>
      <c r="L95" s="11">
        <f t="shared" si="16"/>
        <v>0</v>
      </c>
      <c r="M95" s="11">
        <f t="shared" si="16"/>
        <v>0</v>
      </c>
      <c r="N95" s="11">
        <f t="shared" si="16"/>
        <v>0</v>
      </c>
    </row>
    <row r="96" spans="1:14" x14ac:dyDescent="0.2">
      <c r="A96" s="9" t="s">
        <v>5</v>
      </c>
      <c r="B96" s="10">
        <v>0</v>
      </c>
      <c r="C96" s="10">
        <v>0</v>
      </c>
      <c r="D96" s="10">
        <v>0</v>
      </c>
      <c r="E96" s="10">
        <v>0</v>
      </c>
      <c r="F96" s="10">
        <v>0</v>
      </c>
      <c r="G96" s="10">
        <v>0</v>
      </c>
      <c r="H96" s="10">
        <v>0</v>
      </c>
      <c r="I96" s="10">
        <v>0</v>
      </c>
      <c r="J96" s="10">
        <v>0</v>
      </c>
      <c r="K96" s="10">
        <v>0</v>
      </c>
      <c r="L96" s="10">
        <v>0</v>
      </c>
      <c r="M96" s="10">
        <v>0</v>
      </c>
      <c r="N96" s="10">
        <v>0</v>
      </c>
    </row>
    <row r="97" spans="1:14" x14ac:dyDescent="0.2">
      <c r="A97" s="9" t="s">
        <v>6</v>
      </c>
      <c r="B97" s="10">
        <v>0</v>
      </c>
      <c r="C97" s="10">
        <v>0</v>
      </c>
      <c r="D97" s="10">
        <v>0</v>
      </c>
      <c r="E97" s="10">
        <v>0</v>
      </c>
      <c r="F97" s="10">
        <v>0</v>
      </c>
      <c r="G97" s="10">
        <v>0</v>
      </c>
      <c r="H97" s="10">
        <v>0</v>
      </c>
      <c r="I97" s="10">
        <v>0</v>
      </c>
      <c r="J97" s="10">
        <v>0</v>
      </c>
      <c r="K97" s="10">
        <v>0</v>
      </c>
      <c r="L97" s="10">
        <v>0</v>
      </c>
      <c r="M97" s="10">
        <v>0</v>
      </c>
      <c r="N97" s="10">
        <v>0</v>
      </c>
    </row>
    <row r="98" spans="1:14" x14ac:dyDescent="0.2">
      <c r="A98" s="9" t="s">
        <v>7</v>
      </c>
      <c r="B98" s="10">
        <v>0</v>
      </c>
      <c r="C98" s="10">
        <v>0</v>
      </c>
      <c r="D98" s="10">
        <v>0</v>
      </c>
      <c r="E98" s="10">
        <v>0</v>
      </c>
      <c r="F98" s="10">
        <v>0</v>
      </c>
      <c r="G98" s="10">
        <v>0</v>
      </c>
      <c r="H98" s="10">
        <v>0</v>
      </c>
      <c r="I98" s="10">
        <v>0</v>
      </c>
      <c r="J98" s="10">
        <v>0</v>
      </c>
      <c r="K98" s="10">
        <v>0</v>
      </c>
      <c r="L98" s="10">
        <v>0</v>
      </c>
      <c r="M98" s="10">
        <v>0</v>
      </c>
      <c r="N98" s="10">
        <v>0</v>
      </c>
    </row>
    <row r="99" spans="1:14" x14ac:dyDescent="0.2">
      <c r="A99" s="12" t="s">
        <v>40</v>
      </c>
      <c r="B99" s="13">
        <f>B78+B84+B85+B88-B89+B90-B91+B93-B94+B96-B97-B98</f>
        <v>0</v>
      </c>
      <c r="C99" s="13">
        <f t="shared" ref="C99:N99" si="17">C78+C84+C85+C88-C89+C90-C91+C93-C94+C96-C97-C98</f>
        <v>0</v>
      </c>
      <c r="D99" s="13">
        <f t="shared" si="17"/>
        <v>0</v>
      </c>
      <c r="E99" s="13">
        <f t="shared" si="17"/>
        <v>0</v>
      </c>
      <c r="F99" s="13">
        <f t="shared" si="17"/>
        <v>0</v>
      </c>
      <c r="G99" s="13">
        <f t="shared" si="17"/>
        <v>0</v>
      </c>
      <c r="H99" s="13">
        <f t="shared" si="17"/>
        <v>0</v>
      </c>
      <c r="I99" s="13">
        <f t="shared" si="17"/>
        <v>0</v>
      </c>
      <c r="J99" s="13">
        <f t="shared" si="17"/>
        <v>0</v>
      </c>
      <c r="K99" s="13">
        <f t="shared" si="17"/>
        <v>0</v>
      </c>
      <c r="L99" s="13">
        <f t="shared" si="17"/>
        <v>0</v>
      </c>
      <c r="M99" s="13">
        <f t="shared" si="17"/>
        <v>0</v>
      </c>
      <c r="N99" s="13">
        <f t="shared" si="17"/>
        <v>0</v>
      </c>
    </row>
    <row r="100" spans="1:14" x14ac:dyDescent="0.2">
      <c r="A100" s="12" t="s">
        <v>42</v>
      </c>
      <c r="B100" s="18">
        <v>0</v>
      </c>
      <c r="C100" s="18">
        <v>0</v>
      </c>
      <c r="D100" s="18">
        <v>0</v>
      </c>
      <c r="E100" s="18">
        <v>0</v>
      </c>
      <c r="F100" s="18">
        <v>0</v>
      </c>
      <c r="G100" s="18">
        <v>0</v>
      </c>
      <c r="H100" s="18">
        <v>0</v>
      </c>
      <c r="I100" s="18">
        <v>0</v>
      </c>
      <c r="J100" s="18">
        <v>0</v>
      </c>
      <c r="K100" s="18">
        <v>0</v>
      </c>
      <c r="L100" s="18">
        <v>0</v>
      </c>
      <c r="M100" s="18">
        <v>0</v>
      </c>
      <c r="N100" s="18">
        <v>0</v>
      </c>
    </row>
    <row r="101" spans="1:14" x14ac:dyDescent="0.2">
      <c r="A101" s="12" t="s">
        <v>313</v>
      </c>
      <c r="B101" s="18">
        <v>0</v>
      </c>
      <c r="C101" s="18">
        <v>0</v>
      </c>
      <c r="D101" s="18">
        <v>0</v>
      </c>
      <c r="E101" s="18">
        <v>0</v>
      </c>
      <c r="F101" s="18">
        <v>0</v>
      </c>
      <c r="G101" s="18">
        <v>0</v>
      </c>
      <c r="H101" s="18">
        <v>0</v>
      </c>
      <c r="I101" s="18">
        <v>0</v>
      </c>
      <c r="J101" s="18">
        <v>0</v>
      </c>
      <c r="K101" s="18">
        <v>0</v>
      </c>
      <c r="L101" s="18">
        <v>0</v>
      </c>
      <c r="M101" s="18">
        <v>0</v>
      </c>
      <c r="N101" s="18">
        <v>0</v>
      </c>
    </row>
    <row r="102" spans="1:14" x14ac:dyDescent="0.2">
      <c r="A102" s="12" t="s">
        <v>43</v>
      </c>
      <c r="B102" s="13">
        <f>B28+B39+B40-B52-B64-B65-B66</f>
        <v>0</v>
      </c>
      <c r="C102" s="13">
        <f t="shared" ref="C102:N102" si="18">C28+C39+C40-C52-C64-C65-C66</f>
        <v>0</v>
      </c>
      <c r="D102" s="13">
        <f t="shared" si="18"/>
        <v>0</v>
      </c>
      <c r="E102" s="13">
        <f t="shared" si="18"/>
        <v>0</v>
      </c>
      <c r="F102" s="13">
        <f t="shared" si="18"/>
        <v>0</v>
      </c>
      <c r="G102" s="13">
        <f t="shared" si="18"/>
        <v>0</v>
      </c>
      <c r="H102" s="13">
        <f t="shared" si="18"/>
        <v>0</v>
      </c>
      <c r="I102" s="13">
        <f t="shared" si="18"/>
        <v>0</v>
      </c>
      <c r="J102" s="13">
        <f t="shared" si="18"/>
        <v>0</v>
      </c>
      <c r="K102" s="13">
        <f t="shared" si="18"/>
        <v>0</v>
      </c>
      <c r="L102" s="13">
        <f t="shared" si="18"/>
        <v>0</v>
      </c>
      <c r="M102" s="13">
        <f t="shared" si="18"/>
        <v>0</v>
      </c>
      <c r="N102" s="13">
        <f t="shared" si="18"/>
        <v>0</v>
      </c>
    </row>
    <row r="103" spans="1:14" s="8" customFormat="1" x14ac:dyDescent="0.2">
      <c r="A103" s="12" t="s">
        <v>33</v>
      </c>
      <c r="B103" s="13">
        <f t="shared" ref="B103:N103" si="19">B28+B39+B40</f>
        <v>0</v>
      </c>
      <c r="C103" s="13">
        <f t="shared" si="19"/>
        <v>0</v>
      </c>
      <c r="D103" s="13">
        <f t="shared" si="19"/>
        <v>0</v>
      </c>
      <c r="E103" s="13">
        <f t="shared" si="19"/>
        <v>0</v>
      </c>
      <c r="F103" s="13">
        <f t="shared" si="19"/>
        <v>0</v>
      </c>
      <c r="G103" s="13">
        <f t="shared" si="19"/>
        <v>0</v>
      </c>
      <c r="H103" s="13">
        <f t="shared" si="19"/>
        <v>0</v>
      </c>
      <c r="I103" s="13">
        <f t="shared" si="19"/>
        <v>0</v>
      </c>
      <c r="J103" s="13">
        <f t="shared" si="19"/>
        <v>0</v>
      </c>
      <c r="K103" s="13">
        <f t="shared" si="19"/>
        <v>0</v>
      </c>
      <c r="L103" s="13">
        <f t="shared" si="19"/>
        <v>0</v>
      </c>
      <c r="M103" s="13">
        <f t="shared" si="19"/>
        <v>0</v>
      </c>
      <c r="N103" s="13">
        <f t="shared" si="19"/>
        <v>0</v>
      </c>
    </row>
    <row r="104" spans="1:14" s="8" customFormat="1" x14ac:dyDescent="0.2">
      <c r="A104" s="12" t="s">
        <v>34</v>
      </c>
      <c r="B104" s="13">
        <f>B52+B64+B65+B66+B99</f>
        <v>0</v>
      </c>
      <c r="C104" s="13">
        <f t="shared" ref="C104:N104" si="20">C52+C64+C65+C66+C99</f>
        <v>0</v>
      </c>
      <c r="D104" s="13">
        <f t="shared" si="20"/>
        <v>0</v>
      </c>
      <c r="E104" s="13">
        <f t="shared" si="20"/>
        <v>0</v>
      </c>
      <c r="F104" s="13">
        <f t="shared" si="20"/>
        <v>0</v>
      </c>
      <c r="G104" s="13">
        <f t="shared" si="20"/>
        <v>0</v>
      </c>
      <c r="H104" s="13">
        <f t="shared" si="20"/>
        <v>0</v>
      </c>
      <c r="I104" s="13">
        <f t="shared" si="20"/>
        <v>0</v>
      </c>
      <c r="J104" s="13">
        <f t="shared" si="20"/>
        <v>0</v>
      </c>
      <c r="K104" s="13">
        <f t="shared" si="20"/>
        <v>0</v>
      </c>
      <c r="L104" s="13">
        <f t="shared" si="20"/>
        <v>0</v>
      </c>
      <c r="M104" s="13">
        <f t="shared" si="20"/>
        <v>0</v>
      </c>
      <c r="N104" s="13">
        <f t="shared" si="20"/>
        <v>0</v>
      </c>
    </row>
    <row r="105" spans="1:14" s="8" customFormat="1" x14ac:dyDescent="0.2">
      <c r="A105" s="184"/>
      <c r="B105" s="176"/>
      <c r="C105" s="176"/>
      <c r="D105" s="176"/>
      <c r="E105" s="176"/>
      <c r="F105" s="176"/>
      <c r="G105" s="176"/>
      <c r="H105" s="176"/>
      <c r="I105" s="176"/>
      <c r="J105" s="176"/>
      <c r="K105" s="176"/>
      <c r="L105" s="176"/>
      <c r="M105" s="176"/>
      <c r="N105" s="176"/>
    </row>
    <row r="106" spans="1:14" s="8" customFormat="1" x14ac:dyDescent="0.2">
      <c r="A106" s="184"/>
      <c r="B106" s="176"/>
      <c r="C106" s="176"/>
      <c r="D106" s="176"/>
      <c r="E106" s="176"/>
      <c r="F106" s="176"/>
      <c r="G106" s="176"/>
      <c r="H106" s="176"/>
      <c r="I106" s="176"/>
      <c r="J106" s="176"/>
      <c r="K106" s="176"/>
      <c r="L106" s="176"/>
      <c r="M106" s="176"/>
      <c r="N106" s="176"/>
    </row>
    <row r="107" spans="1:14" s="8" customFormat="1" x14ac:dyDescent="0.2">
      <c r="A107" s="184"/>
      <c r="B107" s="176"/>
      <c r="C107" s="176"/>
      <c r="D107" s="176"/>
      <c r="E107" s="176"/>
      <c r="F107" s="176"/>
      <c r="G107" s="176"/>
      <c r="H107" s="176"/>
      <c r="I107" s="176"/>
      <c r="J107" s="176"/>
      <c r="K107" s="176"/>
      <c r="L107" s="176"/>
      <c r="M107" s="176"/>
      <c r="N107" s="176"/>
    </row>
    <row r="108" spans="1:14" s="8" customFormat="1" x14ac:dyDescent="0.2">
      <c r="A108" s="184"/>
      <c r="B108" s="176"/>
      <c r="C108" s="176"/>
      <c r="D108" s="176"/>
      <c r="E108" s="176"/>
      <c r="F108" s="176"/>
      <c r="G108" s="176"/>
      <c r="H108" s="176"/>
      <c r="I108" s="176"/>
      <c r="J108" s="176"/>
      <c r="K108" s="176"/>
      <c r="L108" s="176"/>
      <c r="M108" s="176"/>
      <c r="N108" s="176"/>
    </row>
    <row r="109" spans="1:14" s="8" customFormat="1" x14ac:dyDescent="0.2">
      <c r="A109" s="184"/>
      <c r="B109" s="176"/>
      <c r="C109" s="176"/>
      <c r="D109" s="176"/>
      <c r="E109" s="176"/>
      <c r="F109" s="176"/>
      <c r="G109" s="176"/>
      <c r="H109" s="176"/>
      <c r="I109" s="176"/>
      <c r="J109" s="176"/>
      <c r="K109" s="176"/>
      <c r="L109" s="176"/>
      <c r="M109" s="176"/>
      <c r="N109" s="176"/>
    </row>
    <row r="110" spans="1:14" s="8" customFormat="1" x14ac:dyDescent="0.2">
      <c r="A110" s="184"/>
      <c r="B110" s="176"/>
      <c r="C110" s="176"/>
      <c r="D110" s="176"/>
      <c r="E110" s="176"/>
      <c r="F110" s="176"/>
      <c r="G110" s="176"/>
      <c r="H110" s="176"/>
      <c r="I110" s="176"/>
      <c r="J110" s="176"/>
      <c r="K110" s="176"/>
      <c r="L110" s="176"/>
      <c r="M110" s="176"/>
      <c r="N110" s="176"/>
    </row>
    <row r="111" spans="1:14" s="8" customFormat="1" x14ac:dyDescent="0.2">
      <c r="A111" s="184"/>
      <c r="B111" s="176"/>
      <c r="C111" s="176"/>
      <c r="D111" s="176"/>
      <c r="E111" s="176"/>
      <c r="F111" s="176"/>
      <c r="G111" s="176"/>
      <c r="H111" s="176"/>
      <c r="I111" s="176"/>
      <c r="J111" s="176"/>
      <c r="K111" s="176"/>
      <c r="L111" s="176"/>
      <c r="M111" s="176"/>
      <c r="N111" s="176"/>
    </row>
    <row r="112" spans="1:14" s="8" customFormat="1" x14ac:dyDescent="0.2">
      <c r="A112" s="184"/>
      <c r="B112" s="176"/>
      <c r="C112" s="176"/>
      <c r="D112" s="176"/>
      <c r="E112" s="176"/>
      <c r="F112" s="176"/>
      <c r="G112" s="176"/>
      <c r="H112" s="176"/>
      <c r="I112" s="176"/>
      <c r="J112" s="176"/>
      <c r="K112" s="176"/>
      <c r="L112" s="176"/>
      <c r="M112" s="176"/>
      <c r="N112" s="176"/>
    </row>
    <row r="113" spans="1:14" s="8" customFormat="1" x14ac:dyDescent="0.2">
      <c r="A113" s="184"/>
      <c r="B113" s="176"/>
      <c r="C113" s="176"/>
      <c r="D113" s="176"/>
      <c r="E113" s="176"/>
      <c r="F113" s="176"/>
      <c r="G113" s="176"/>
      <c r="H113" s="176"/>
      <c r="I113" s="176"/>
      <c r="J113" s="176"/>
      <c r="K113" s="176"/>
      <c r="L113" s="176"/>
      <c r="M113" s="176"/>
      <c r="N113" s="176"/>
    </row>
    <row r="114" spans="1:14" s="8" customFormat="1" x14ac:dyDescent="0.2">
      <c r="A114" s="184"/>
      <c r="B114" s="176"/>
      <c r="C114" s="176"/>
      <c r="D114" s="176"/>
      <c r="E114" s="176"/>
      <c r="F114" s="176"/>
      <c r="G114" s="176"/>
      <c r="H114" s="176"/>
      <c r="I114" s="176"/>
      <c r="J114" s="176"/>
      <c r="K114" s="176"/>
      <c r="L114" s="176"/>
      <c r="M114" s="176"/>
      <c r="N114" s="176"/>
    </row>
    <row r="115" spans="1:14" s="8" customFormat="1" x14ac:dyDescent="0.2">
      <c r="A115" s="184"/>
      <c r="B115" s="176"/>
      <c r="C115" s="176"/>
      <c r="D115" s="176"/>
      <c r="E115" s="176"/>
      <c r="F115" s="176"/>
      <c r="G115" s="176"/>
      <c r="H115" s="176"/>
      <c r="I115" s="176"/>
      <c r="J115" s="176"/>
      <c r="K115" s="176"/>
      <c r="L115" s="176"/>
      <c r="M115" s="176"/>
      <c r="N115" s="176"/>
    </row>
    <row r="116" spans="1:14" s="8" customFormat="1" x14ac:dyDescent="0.2">
      <c r="A116" s="184"/>
      <c r="B116" s="176"/>
      <c r="C116" s="176"/>
      <c r="D116" s="176"/>
      <c r="E116" s="176"/>
      <c r="F116" s="176"/>
      <c r="G116" s="176"/>
      <c r="H116" s="176"/>
      <c r="I116" s="176"/>
      <c r="J116" s="176"/>
      <c r="K116" s="176"/>
      <c r="L116" s="176"/>
      <c r="M116" s="176"/>
      <c r="N116" s="176"/>
    </row>
    <row r="117" spans="1:14" s="8" customFormat="1" x14ac:dyDescent="0.2">
      <c r="A117" s="184"/>
      <c r="B117" s="176"/>
      <c r="C117" s="176"/>
      <c r="D117" s="176"/>
      <c r="E117" s="176"/>
      <c r="F117" s="176"/>
      <c r="G117" s="176"/>
      <c r="H117" s="176"/>
      <c r="I117" s="176"/>
      <c r="J117" s="176"/>
      <c r="K117" s="176"/>
      <c r="L117" s="176"/>
      <c r="M117" s="176"/>
      <c r="N117" s="176"/>
    </row>
  </sheetData>
  <sheetProtection password="9F67" sheet="1" objects="1" scenarios="1" formatColumns="0"/>
  <mergeCells count="3">
    <mergeCell ref="A3:D3"/>
    <mergeCell ref="E4:N4"/>
    <mergeCell ref="E3:N3"/>
  </mergeCells>
  <pageMargins left="0.51181102362204722" right="0.22916666666666666" top="0.35433070866141736" bottom="0.74803149606299213" header="0.31496062992125984" footer="0.31496062992125984"/>
  <pageSetup paperSize="9" fitToHeight="0" orientation="landscape" blackAndWhite="1" r:id="rId1"/>
  <headerFooter>
    <oddFooter>&amp;RPagina _____ din _____</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O68"/>
  <sheetViews>
    <sheetView view="pageLayout" topLeftCell="A43" zoomScaleNormal="100" workbookViewId="0">
      <selection activeCell="F64" sqref="F64"/>
    </sheetView>
  </sheetViews>
  <sheetFormatPr defaultRowHeight="12.75" x14ac:dyDescent="0.2"/>
  <cols>
    <col min="1" max="1" width="30.7109375" style="19" customWidth="1"/>
    <col min="2" max="2" width="4.140625" style="19" bestFit="1" customWidth="1"/>
    <col min="3" max="3" width="9.7109375" style="6" customWidth="1"/>
    <col min="4" max="4" width="10.42578125" style="6" customWidth="1"/>
    <col min="5" max="5" width="8.5703125" style="6" customWidth="1"/>
    <col min="6" max="6" width="9.28515625" style="7" bestFit="1" customWidth="1"/>
    <col min="7" max="8" width="10" style="7" bestFit="1" customWidth="1"/>
    <col min="9" max="9" width="9.42578125" style="7" customWidth="1"/>
    <col min="10" max="10" width="9.5703125" style="7" customWidth="1"/>
    <col min="11" max="12" width="9.42578125" style="7" customWidth="1"/>
    <col min="13" max="13" width="9.28515625" style="7" customWidth="1"/>
    <col min="14" max="14" width="9.140625" style="7" customWidth="1"/>
    <col min="15" max="15" width="9" style="7" customWidth="1"/>
    <col min="16" max="16384" width="9.140625" style="7"/>
  </cols>
  <sheetData>
    <row r="1" spans="1:15" s="3" customFormat="1" x14ac:dyDescent="0.2">
      <c r="A1" s="213" t="s">
        <v>276</v>
      </c>
      <c r="B1" s="213"/>
      <c r="C1" s="2"/>
      <c r="D1" s="2"/>
      <c r="E1" s="2"/>
    </row>
    <row r="2" spans="1:15" s="3" customFormat="1" x14ac:dyDescent="0.2">
      <c r="A2" s="4"/>
      <c r="B2" s="4"/>
      <c r="C2" s="2"/>
      <c r="D2" s="2"/>
      <c r="E2" s="2"/>
    </row>
    <row r="3" spans="1:15" s="3" customFormat="1" ht="38.25" customHeight="1" x14ac:dyDescent="0.2">
      <c r="A3" s="259" t="s">
        <v>353</v>
      </c>
      <c r="B3" s="259"/>
      <c r="C3" s="259"/>
      <c r="D3" s="259"/>
      <c r="E3" s="259"/>
      <c r="F3" s="262" t="s">
        <v>323</v>
      </c>
      <c r="G3" s="263"/>
      <c r="H3" s="263"/>
      <c r="I3" s="263"/>
      <c r="J3" s="263"/>
      <c r="K3" s="263"/>
      <c r="L3" s="263"/>
      <c r="M3" s="263"/>
      <c r="N3" s="263"/>
      <c r="O3" s="264"/>
    </row>
    <row r="4" spans="1:15" s="3" customFormat="1" x14ac:dyDescent="0.2">
      <c r="A4" s="199"/>
      <c r="B4" s="199"/>
      <c r="C4" s="199"/>
      <c r="D4" s="199"/>
      <c r="E4" s="199"/>
      <c r="F4" s="260" t="s">
        <v>157</v>
      </c>
      <c r="G4" s="261"/>
      <c r="H4" s="261"/>
      <c r="I4" s="261"/>
      <c r="J4" s="261"/>
      <c r="K4" s="261"/>
      <c r="L4" s="261"/>
      <c r="M4" s="261"/>
      <c r="N4" s="261"/>
      <c r="O4" s="261"/>
    </row>
    <row r="5" spans="1:15" s="209" customFormat="1" x14ac:dyDescent="0.2">
      <c r="A5" s="187"/>
      <c r="B5" s="187"/>
      <c r="C5" s="189" t="str">
        <f>'1A-Bilant'!B5</f>
        <v>N-2</v>
      </c>
      <c r="D5" s="189" t="str">
        <f>'1A-Bilant'!C5</f>
        <v>N-1</v>
      </c>
      <c r="E5" s="189" t="str">
        <f>'1A-Bilant'!D5</f>
        <v>N</v>
      </c>
      <c r="F5" s="189">
        <f>'1A-Bilant'!E5</f>
        <v>1</v>
      </c>
      <c r="G5" s="189">
        <f>'1A-Bilant'!F5</f>
        <v>2</v>
      </c>
      <c r="H5" s="189">
        <f>'1A-Bilant'!G5</f>
        <v>3</v>
      </c>
      <c r="I5" s="189">
        <f>'1A-Bilant'!H5</f>
        <v>4</v>
      </c>
      <c r="J5" s="189">
        <f>'1A-Bilant'!I5</f>
        <v>5</v>
      </c>
      <c r="K5" s="189">
        <f>'1A-Bilant'!J5</f>
        <v>6</v>
      </c>
      <c r="L5" s="189">
        <f>'1A-Bilant'!K5</f>
        <v>7</v>
      </c>
      <c r="M5" s="189">
        <f>'1A-Bilant'!L5</f>
        <v>8</v>
      </c>
      <c r="N5" s="189">
        <f>'1A-Bilant'!M5</f>
        <v>9</v>
      </c>
      <c r="O5" s="189">
        <f>'1A-Bilant'!N5</f>
        <v>10</v>
      </c>
    </row>
    <row r="6" spans="1:15" s="8" customFormat="1" x14ac:dyDescent="0.2">
      <c r="A6" s="5" t="s">
        <v>330</v>
      </c>
      <c r="B6" s="5">
        <v>1</v>
      </c>
      <c r="C6" s="216">
        <f>C7+C8-C9+C10+C11</f>
        <v>0</v>
      </c>
      <c r="D6" s="216">
        <f t="shared" ref="D6:O6" si="0">D7+D8-D9+D10+D11</f>
        <v>0</v>
      </c>
      <c r="E6" s="216">
        <f t="shared" si="0"/>
        <v>0</v>
      </c>
      <c r="F6" s="216">
        <f t="shared" si="0"/>
        <v>0</v>
      </c>
      <c r="G6" s="216">
        <f t="shared" si="0"/>
        <v>0</v>
      </c>
      <c r="H6" s="216">
        <f t="shared" si="0"/>
        <v>0</v>
      </c>
      <c r="I6" s="216">
        <f t="shared" si="0"/>
        <v>0</v>
      </c>
      <c r="J6" s="216">
        <f t="shared" si="0"/>
        <v>0</v>
      </c>
      <c r="K6" s="216">
        <f t="shared" si="0"/>
        <v>0</v>
      </c>
      <c r="L6" s="216">
        <f t="shared" si="0"/>
        <v>0</v>
      </c>
      <c r="M6" s="216">
        <f t="shared" si="0"/>
        <v>0</v>
      </c>
      <c r="N6" s="216">
        <f t="shared" si="0"/>
        <v>0</v>
      </c>
      <c r="O6" s="216">
        <f t="shared" si="0"/>
        <v>0</v>
      </c>
    </row>
    <row r="7" spans="1:15" s="214" customFormat="1" x14ac:dyDescent="0.2">
      <c r="A7" s="99" t="s">
        <v>354</v>
      </c>
      <c r="B7" s="99">
        <v>2</v>
      </c>
      <c r="C7" s="24">
        <v>0</v>
      </c>
      <c r="D7" s="24">
        <v>0</v>
      </c>
      <c r="E7" s="24">
        <v>0</v>
      </c>
      <c r="F7" s="24">
        <v>0</v>
      </c>
      <c r="G7" s="24">
        <v>0</v>
      </c>
      <c r="H7" s="24">
        <v>0</v>
      </c>
      <c r="I7" s="24">
        <v>0</v>
      </c>
      <c r="J7" s="24">
        <v>0</v>
      </c>
      <c r="K7" s="24">
        <v>0</v>
      </c>
      <c r="L7" s="24">
        <v>0</v>
      </c>
      <c r="M7" s="24">
        <v>0</v>
      </c>
      <c r="N7" s="24">
        <v>0</v>
      </c>
      <c r="O7" s="24">
        <v>0</v>
      </c>
    </row>
    <row r="8" spans="1:15" s="214" customFormat="1" x14ac:dyDescent="0.2">
      <c r="A8" s="99" t="s">
        <v>355</v>
      </c>
      <c r="B8" s="99">
        <v>3</v>
      </c>
      <c r="C8" s="24">
        <v>0</v>
      </c>
      <c r="D8" s="24">
        <v>0</v>
      </c>
      <c r="E8" s="24">
        <v>0</v>
      </c>
      <c r="F8" s="24">
        <v>0</v>
      </c>
      <c r="G8" s="24">
        <v>0</v>
      </c>
      <c r="H8" s="24">
        <v>0</v>
      </c>
      <c r="I8" s="24">
        <v>0</v>
      </c>
      <c r="J8" s="24">
        <v>0</v>
      </c>
      <c r="K8" s="24">
        <v>0</v>
      </c>
      <c r="L8" s="24">
        <v>0</v>
      </c>
      <c r="M8" s="24">
        <v>0</v>
      </c>
      <c r="N8" s="24">
        <v>0</v>
      </c>
      <c r="O8" s="24">
        <v>0</v>
      </c>
    </row>
    <row r="9" spans="1:15" s="214" customFormat="1" x14ac:dyDescent="0.2">
      <c r="A9" s="99" t="s">
        <v>356</v>
      </c>
      <c r="B9" s="99">
        <v>4</v>
      </c>
      <c r="C9" s="24">
        <v>0</v>
      </c>
      <c r="D9" s="24">
        <v>0</v>
      </c>
      <c r="E9" s="24">
        <v>0</v>
      </c>
      <c r="F9" s="24">
        <v>0</v>
      </c>
      <c r="G9" s="24">
        <v>0</v>
      </c>
      <c r="H9" s="24">
        <v>0</v>
      </c>
      <c r="I9" s="24">
        <v>0</v>
      </c>
      <c r="J9" s="24">
        <v>0</v>
      </c>
      <c r="K9" s="24">
        <v>0</v>
      </c>
      <c r="L9" s="24">
        <v>0</v>
      </c>
      <c r="M9" s="24">
        <v>0</v>
      </c>
      <c r="N9" s="24">
        <v>0</v>
      </c>
      <c r="O9" s="24">
        <v>0</v>
      </c>
    </row>
    <row r="10" spans="1:15" s="214" customFormat="1" ht="51" x14ac:dyDescent="0.2">
      <c r="A10" s="99" t="s">
        <v>357</v>
      </c>
      <c r="B10" s="99">
        <v>5</v>
      </c>
      <c r="C10" s="24">
        <v>0</v>
      </c>
      <c r="D10" s="24">
        <v>0</v>
      </c>
      <c r="E10" s="24">
        <v>0</v>
      </c>
      <c r="F10" s="24">
        <v>0</v>
      </c>
      <c r="G10" s="24">
        <v>0</v>
      </c>
      <c r="H10" s="24">
        <v>0</v>
      </c>
      <c r="I10" s="24">
        <v>0</v>
      </c>
      <c r="J10" s="24">
        <v>0</v>
      </c>
      <c r="K10" s="24">
        <v>0</v>
      </c>
      <c r="L10" s="24">
        <v>0</v>
      </c>
      <c r="M10" s="24">
        <v>0</v>
      </c>
      <c r="N10" s="24">
        <v>0</v>
      </c>
      <c r="O10" s="24">
        <v>0</v>
      </c>
    </row>
    <row r="11" spans="1:15" s="214" customFormat="1" ht="25.5" x14ac:dyDescent="0.2">
      <c r="A11" s="99" t="s">
        <v>358</v>
      </c>
      <c r="B11" s="99">
        <v>6</v>
      </c>
      <c r="C11" s="24">
        <v>0</v>
      </c>
      <c r="D11" s="24">
        <v>0</v>
      </c>
      <c r="E11" s="24">
        <v>0</v>
      </c>
      <c r="F11" s="24">
        <v>0</v>
      </c>
      <c r="G11" s="24">
        <v>0</v>
      </c>
      <c r="H11" s="24">
        <v>0</v>
      </c>
      <c r="I11" s="24">
        <v>0</v>
      </c>
      <c r="J11" s="24">
        <v>0</v>
      </c>
      <c r="K11" s="24">
        <v>0</v>
      </c>
      <c r="L11" s="24">
        <v>0</v>
      </c>
      <c r="M11" s="24">
        <v>0</v>
      </c>
      <c r="N11" s="24">
        <v>0</v>
      </c>
      <c r="O11" s="24">
        <v>0</v>
      </c>
    </row>
    <row r="12" spans="1:15" s="8" customFormat="1" ht="38.25" x14ac:dyDescent="0.2">
      <c r="A12" s="5" t="s">
        <v>331</v>
      </c>
      <c r="B12" s="215" t="s">
        <v>359</v>
      </c>
      <c r="C12" s="24">
        <v>0</v>
      </c>
      <c r="D12" s="24">
        <v>0</v>
      </c>
      <c r="E12" s="24">
        <v>0</v>
      </c>
      <c r="F12" s="24">
        <v>0</v>
      </c>
      <c r="G12" s="24">
        <v>0</v>
      </c>
      <c r="H12" s="24">
        <v>0</v>
      </c>
      <c r="I12" s="24">
        <v>0</v>
      </c>
      <c r="J12" s="24">
        <v>0</v>
      </c>
      <c r="K12" s="24">
        <v>0</v>
      </c>
      <c r="L12" s="24">
        <v>0</v>
      </c>
      <c r="M12" s="24">
        <v>0</v>
      </c>
      <c r="N12" s="24">
        <v>0</v>
      </c>
      <c r="O12" s="24">
        <v>0</v>
      </c>
    </row>
    <row r="13" spans="1:15" s="8" customFormat="1" ht="25.5" x14ac:dyDescent="0.2">
      <c r="A13" s="5" t="s">
        <v>332</v>
      </c>
      <c r="B13" s="99">
        <v>9</v>
      </c>
      <c r="C13" s="24">
        <v>0</v>
      </c>
      <c r="D13" s="24">
        <v>0</v>
      </c>
      <c r="E13" s="24">
        <v>0</v>
      </c>
      <c r="F13" s="24">
        <v>0</v>
      </c>
      <c r="G13" s="24">
        <v>0</v>
      </c>
      <c r="H13" s="24">
        <v>0</v>
      </c>
      <c r="I13" s="24">
        <v>0</v>
      </c>
      <c r="J13" s="24">
        <v>0</v>
      </c>
      <c r="K13" s="24">
        <v>0</v>
      </c>
      <c r="L13" s="24">
        <v>0</v>
      </c>
      <c r="M13" s="24">
        <v>0</v>
      </c>
      <c r="N13" s="24">
        <v>0</v>
      </c>
      <c r="O13" s="24">
        <v>0</v>
      </c>
    </row>
    <row r="14" spans="1:15" s="8" customFormat="1" ht="25.5" x14ac:dyDescent="0.2">
      <c r="A14" s="5" t="s">
        <v>333</v>
      </c>
      <c r="B14" s="99">
        <v>10</v>
      </c>
      <c r="C14" s="24">
        <v>0</v>
      </c>
      <c r="D14" s="24">
        <v>0</v>
      </c>
      <c r="E14" s="24">
        <v>0</v>
      </c>
      <c r="F14" s="24">
        <v>0</v>
      </c>
      <c r="G14" s="24">
        <v>0</v>
      </c>
      <c r="H14" s="24">
        <v>0</v>
      </c>
      <c r="I14" s="24">
        <v>0</v>
      </c>
      <c r="J14" s="24">
        <v>0</v>
      </c>
      <c r="K14" s="24">
        <v>0</v>
      </c>
      <c r="L14" s="24">
        <v>0</v>
      </c>
      <c r="M14" s="24">
        <v>0</v>
      </c>
      <c r="N14" s="24">
        <v>0</v>
      </c>
      <c r="O14" s="24">
        <v>0</v>
      </c>
    </row>
    <row r="15" spans="1:15" s="8" customFormat="1" ht="25.5" x14ac:dyDescent="0.2">
      <c r="A15" s="5" t="s">
        <v>334</v>
      </c>
      <c r="B15" s="5">
        <v>11</v>
      </c>
      <c r="C15" s="24">
        <v>0</v>
      </c>
      <c r="D15" s="24">
        <v>0</v>
      </c>
      <c r="E15" s="24">
        <v>0</v>
      </c>
      <c r="F15" s="24">
        <v>0</v>
      </c>
      <c r="G15" s="24">
        <v>0</v>
      </c>
      <c r="H15" s="24">
        <v>0</v>
      </c>
      <c r="I15" s="24">
        <v>0</v>
      </c>
      <c r="J15" s="24">
        <v>0</v>
      </c>
      <c r="K15" s="24">
        <v>0</v>
      </c>
      <c r="L15" s="24">
        <v>0</v>
      </c>
      <c r="M15" s="24">
        <v>0</v>
      </c>
      <c r="N15" s="24">
        <v>0</v>
      </c>
      <c r="O15" s="24">
        <v>0</v>
      </c>
    </row>
    <row r="16" spans="1:15" s="8" customFormat="1" ht="20.25" customHeight="1" x14ac:dyDescent="0.2">
      <c r="A16" s="5" t="s">
        <v>335</v>
      </c>
      <c r="B16" s="5">
        <v>12</v>
      </c>
      <c r="C16" s="24">
        <v>0</v>
      </c>
      <c r="D16" s="24">
        <v>0</v>
      </c>
      <c r="E16" s="24">
        <v>0</v>
      </c>
      <c r="F16" s="24">
        <v>0</v>
      </c>
      <c r="G16" s="24">
        <v>0</v>
      </c>
      <c r="H16" s="24">
        <v>0</v>
      </c>
      <c r="I16" s="24">
        <v>0</v>
      </c>
      <c r="J16" s="24">
        <v>0</v>
      </c>
      <c r="K16" s="24">
        <v>0</v>
      </c>
      <c r="L16" s="24">
        <v>0</v>
      </c>
      <c r="M16" s="24">
        <v>0</v>
      </c>
      <c r="N16" s="24">
        <v>0</v>
      </c>
      <c r="O16" s="24">
        <v>0</v>
      </c>
    </row>
    <row r="17" spans="1:15" s="8" customFormat="1" x14ac:dyDescent="0.2">
      <c r="A17" s="5" t="s">
        <v>336</v>
      </c>
      <c r="B17" s="5"/>
      <c r="C17" s="24">
        <v>0</v>
      </c>
      <c r="D17" s="24">
        <v>0</v>
      </c>
      <c r="E17" s="24">
        <v>0</v>
      </c>
      <c r="F17" s="24">
        <v>0</v>
      </c>
      <c r="G17" s="24">
        <v>0</v>
      </c>
      <c r="H17" s="24">
        <v>0</v>
      </c>
      <c r="I17" s="24">
        <v>0</v>
      </c>
      <c r="J17" s="24">
        <v>0</v>
      </c>
      <c r="K17" s="24">
        <v>0</v>
      </c>
      <c r="L17" s="24">
        <v>0</v>
      </c>
      <c r="M17" s="24">
        <v>0</v>
      </c>
      <c r="N17" s="24">
        <v>0</v>
      </c>
      <c r="O17" s="24">
        <v>0</v>
      </c>
    </row>
    <row r="18" spans="1:15" s="8" customFormat="1" x14ac:dyDescent="0.2">
      <c r="A18" s="5" t="s">
        <v>70</v>
      </c>
      <c r="B18" s="5"/>
      <c r="C18" s="16">
        <f>C6+C12+C13+C14+C15+C16+C17</f>
        <v>0</v>
      </c>
      <c r="D18" s="16">
        <f t="shared" ref="D18:O18" si="1">D6+D12+D13+D14+D15+D16+D17</f>
        <v>0</v>
      </c>
      <c r="E18" s="16">
        <f t="shared" si="1"/>
        <v>0</v>
      </c>
      <c r="F18" s="16">
        <f t="shared" si="1"/>
        <v>0</v>
      </c>
      <c r="G18" s="16">
        <f t="shared" si="1"/>
        <v>0</v>
      </c>
      <c r="H18" s="16">
        <f t="shared" si="1"/>
        <v>0</v>
      </c>
      <c r="I18" s="16">
        <f t="shared" si="1"/>
        <v>0</v>
      </c>
      <c r="J18" s="16">
        <f t="shared" si="1"/>
        <v>0</v>
      </c>
      <c r="K18" s="16">
        <f t="shared" si="1"/>
        <v>0</v>
      </c>
      <c r="L18" s="16">
        <f t="shared" si="1"/>
        <v>0</v>
      </c>
      <c r="M18" s="16">
        <f t="shared" si="1"/>
        <v>0</v>
      </c>
      <c r="N18" s="16">
        <f t="shared" si="1"/>
        <v>0</v>
      </c>
      <c r="O18" s="16">
        <f t="shared" si="1"/>
        <v>0</v>
      </c>
    </row>
    <row r="19" spans="1:15" s="8" customFormat="1" ht="25.5" x14ac:dyDescent="0.2">
      <c r="A19" s="55" t="s">
        <v>338</v>
      </c>
      <c r="B19" s="55"/>
      <c r="C19" s="24">
        <v>0</v>
      </c>
      <c r="D19" s="24">
        <v>0</v>
      </c>
      <c r="E19" s="24">
        <v>0</v>
      </c>
      <c r="F19" s="24">
        <v>0</v>
      </c>
      <c r="G19" s="24">
        <v>0</v>
      </c>
      <c r="H19" s="24">
        <v>0</v>
      </c>
      <c r="I19" s="24">
        <v>0</v>
      </c>
      <c r="J19" s="24">
        <v>0</v>
      </c>
      <c r="K19" s="24">
        <v>0</v>
      </c>
      <c r="L19" s="24">
        <v>0</v>
      </c>
      <c r="M19" s="24">
        <v>0</v>
      </c>
      <c r="N19" s="24">
        <v>0</v>
      </c>
      <c r="O19" s="24">
        <v>0</v>
      </c>
    </row>
    <row r="20" spans="1:15" s="8" customFormat="1" x14ac:dyDescent="0.2">
      <c r="A20" s="55" t="s">
        <v>158</v>
      </c>
      <c r="B20" s="55"/>
      <c r="C20" s="24">
        <v>0</v>
      </c>
      <c r="D20" s="24">
        <v>0</v>
      </c>
      <c r="E20" s="24">
        <v>0</v>
      </c>
      <c r="F20" s="24">
        <v>0</v>
      </c>
      <c r="G20" s="24">
        <v>0</v>
      </c>
      <c r="H20" s="24">
        <v>0</v>
      </c>
      <c r="I20" s="24">
        <v>0</v>
      </c>
      <c r="J20" s="24">
        <v>0</v>
      </c>
      <c r="K20" s="24">
        <v>0</v>
      </c>
      <c r="L20" s="24">
        <v>0</v>
      </c>
      <c r="M20" s="24">
        <v>0</v>
      </c>
      <c r="N20" s="24">
        <v>0</v>
      </c>
      <c r="O20" s="24">
        <v>0</v>
      </c>
    </row>
    <row r="21" spans="1:15" s="8" customFormat="1" ht="25.5" x14ac:dyDescent="0.2">
      <c r="A21" s="55" t="s">
        <v>71</v>
      </c>
      <c r="B21" s="55"/>
      <c r="C21" s="24">
        <v>0</v>
      </c>
      <c r="D21" s="24">
        <v>0</v>
      </c>
      <c r="E21" s="24">
        <v>0</v>
      </c>
      <c r="F21" s="24">
        <v>0</v>
      </c>
      <c r="G21" s="24">
        <v>0</v>
      </c>
      <c r="H21" s="24">
        <v>0</v>
      </c>
      <c r="I21" s="24">
        <v>0</v>
      </c>
      <c r="J21" s="24">
        <v>0</v>
      </c>
      <c r="K21" s="24">
        <v>0</v>
      </c>
      <c r="L21" s="24">
        <v>0</v>
      </c>
      <c r="M21" s="24">
        <v>0</v>
      </c>
      <c r="N21" s="24">
        <v>0</v>
      </c>
      <c r="O21" s="24">
        <v>0</v>
      </c>
    </row>
    <row r="22" spans="1:15" s="8" customFormat="1" x14ac:dyDescent="0.2">
      <c r="A22" s="55" t="s">
        <v>72</v>
      </c>
      <c r="B22" s="55"/>
      <c r="C22" s="24">
        <v>0</v>
      </c>
      <c r="D22" s="24">
        <v>0</v>
      </c>
      <c r="E22" s="24">
        <v>0</v>
      </c>
      <c r="F22" s="24">
        <v>0</v>
      </c>
      <c r="G22" s="24">
        <v>0</v>
      </c>
      <c r="H22" s="24">
        <v>0</v>
      </c>
      <c r="I22" s="24">
        <v>0</v>
      </c>
      <c r="J22" s="24">
        <v>0</v>
      </c>
      <c r="K22" s="24">
        <v>0</v>
      </c>
      <c r="L22" s="24">
        <v>0</v>
      </c>
      <c r="M22" s="24">
        <v>0</v>
      </c>
      <c r="N22" s="24">
        <v>0</v>
      </c>
      <c r="O22" s="24">
        <v>0</v>
      </c>
    </row>
    <row r="23" spans="1:15" s="8" customFormat="1" x14ac:dyDescent="0.2">
      <c r="A23" s="55" t="s">
        <v>316</v>
      </c>
      <c r="B23" s="55"/>
      <c r="C23" s="24">
        <v>0</v>
      </c>
      <c r="D23" s="24">
        <v>0</v>
      </c>
      <c r="E23" s="24">
        <v>0</v>
      </c>
      <c r="F23" s="24">
        <v>0</v>
      </c>
      <c r="G23" s="24">
        <v>0</v>
      </c>
      <c r="H23" s="24">
        <v>0</v>
      </c>
      <c r="I23" s="24">
        <v>0</v>
      </c>
      <c r="J23" s="24">
        <v>0</v>
      </c>
      <c r="K23" s="24">
        <v>0</v>
      </c>
      <c r="L23" s="24">
        <v>0</v>
      </c>
      <c r="M23" s="24">
        <v>0</v>
      </c>
      <c r="N23" s="24">
        <v>0</v>
      </c>
      <c r="O23" s="24">
        <v>0</v>
      </c>
    </row>
    <row r="24" spans="1:15" s="8" customFormat="1" x14ac:dyDescent="0.2">
      <c r="A24" s="55" t="s">
        <v>337</v>
      </c>
      <c r="B24" s="55"/>
      <c r="C24" s="217">
        <f>C25+C26</f>
        <v>0</v>
      </c>
      <c r="D24" s="217">
        <f t="shared" ref="D24:O24" si="2">D25+D26</f>
        <v>0</v>
      </c>
      <c r="E24" s="217">
        <f t="shared" si="2"/>
        <v>0</v>
      </c>
      <c r="F24" s="217">
        <f t="shared" si="2"/>
        <v>0</v>
      </c>
      <c r="G24" s="217">
        <f t="shared" si="2"/>
        <v>0</v>
      </c>
      <c r="H24" s="217">
        <f t="shared" si="2"/>
        <v>0</v>
      </c>
      <c r="I24" s="217">
        <f t="shared" si="2"/>
        <v>0</v>
      </c>
      <c r="J24" s="217">
        <f t="shared" si="2"/>
        <v>0</v>
      </c>
      <c r="K24" s="217">
        <f t="shared" si="2"/>
        <v>0</v>
      </c>
      <c r="L24" s="217">
        <f t="shared" si="2"/>
        <v>0</v>
      </c>
      <c r="M24" s="217">
        <f t="shared" si="2"/>
        <v>0</v>
      </c>
      <c r="N24" s="217">
        <f t="shared" si="2"/>
        <v>0</v>
      </c>
      <c r="O24" s="217">
        <f t="shared" si="2"/>
        <v>0</v>
      </c>
    </row>
    <row r="25" spans="1:15" s="8" customFormat="1" x14ac:dyDescent="0.2">
      <c r="A25" s="55" t="s">
        <v>360</v>
      </c>
      <c r="B25" s="55"/>
      <c r="C25" s="24">
        <v>0</v>
      </c>
      <c r="D25" s="24">
        <v>0</v>
      </c>
      <c r="E25" s="24">
        <v>0</v>
      </c>
      <c r="F25" s="24">
        <v>0</v>
      </c>
      <c r="G25" s="24">
        <v>0</v>
      </c>
      <c r="H25" s="24">
        <v>0</v>
      </c>
      <c r="I25" s="24">
        <v>0</v>
      </c>
      <c r="J25" s="24">
        <v>0</v>
      </c>
      <c r="K25" s="24">
        <v>0</v>
      </c>
      <c r="L25" s="24">
        <v>0</v>
      </c>
      <c r="M25" s="24">
        <v>0</v>
      </c>
      <c r="N25" s="24">
        <v>0</v>
      </c>
      <c r="O25" s="24">
        <v>0</v>
      </c>
    </row>
    <row r="26" spans="1:15" s="8" customFormat="1" ht="25.5" x14ac:dyDescent="0.2">
      <c r="A26" s="55" t="s">
        <v>361</v>
      </c>
      <c r="B26" s="55"/>
      <c r="C26" s="24">
        <v>0</v>
      </c>
      <c r="D26" s="24">
        <v>0</v>
      </c>
      <c r="E26" s="24">
        <v>0</v>
      </c>
      <c r="F26" s="24">
        <v>0</v>
      </c>
      <c r="G26" s="24">
        <v>0</v>
      </c>
      <c r="H26" s="24">
        <v>0</v>
      </c>
      <c r="I26" s="24">
        <v>0</v>
      </c>
      <c r="J26" s="24">
        <v>0</v>
      </c>
      <c r="K26" s="24">
        <v>0</v>
      </c>
      <c r="L26" s="24">
        <v>0</v>
      </c>
      <c r="M26" s="24">
        <v>0</v>
      </c>
      <c r="N26" s="24">
        <v>0</v>
      </c>
      <c r="O26" s="24">
        <v>0</v>
      </c>
    </row>
    <row r="27" spans="1:15" s="8" customFormat="1" ht="38.25" x14ac:dyDescent="0.2">
      <c r="A27" s="55" t="s">
        <v>339</v>
      </c>
      <c r="B27" s="55"/>
      <c r="C27" s="24">
        <v>0</v>
      </c>
      <c r="D27" s="24">
        <v>0</v>
      </c>
      <c r="E27" s="24">
        <v>0</v>
      </c>
      <c r="F27" s="24">
        <v>0</v>
      </c>
      <c r="G27" s="24">
        <v>0</v>
      </c>
      <c r="H27" s="24">
        <v>0</v>
      </c>
      <c r="I27" s="24">
        <v>0</v>
      </c>
      <c r="J27" s="24">
        <v>0</v>
      </c>
      <c r="K27" s="24">
        <v>0</v>
      </c>
      <c r="L27" s="24">
        <v>0</v>
      </c>
      <c r="M27" s="24">
        <v>0</v>
      </c>
      <c r="N27" s="24">
        <v>0</v>
      </c>
      <c r="O27" s="24">
        <v>0</v>
      </c>
    </row>
    <row r="28" spans="1:15" s="8" customFormat="1" ht="25.5" x14ac:dyDescent="0.2">
      <c r="A28" s="55" t="s">
        <v>73</v>
      </c>
      <c r="B28" s="55"/>
      <c r="C28" s="24">
        <v>0</v>
      </c>
      <c r="D28" s="24">
        <v>0</v>
      </c>
      <c r="E28" s="24">
        <v>0</v>
      </c>
      <c r="F28" s="24">
        <v>0</v>
      </c>
      <c r="G28" s="24">
        <v>0</v>
      </c>
      <c r="H28" s="24">
        <v>0</v>
      </c>
      <c r="I28" s="24">
        <v>0</v>
      </c>
      <c r="J28" s="24">
        <v>0</v>
      </c>
      <c r="K28" s="24">
        <v>0</v>
      </c>
      <c r="L28" s="24">
        <v>0</v>
      </c>
      <c r="M28" s="24">
        <v>0</v>
      </c>
      <c r="N28" s="24">
        <v>0</v>
      </c>
      <c r="O28" s="24">
        <v>0</v>
      </c>
    </row>
    <row r="29" spans="1:15" s="8" customFormat="1" x14ac:dyDescent="0.2">
      <c r="A29" s="55" t="s">
        <v>340</v>
      </c>
      <c r="B29" s="55"/>
      <c r="C29" s="24">
        <v>0</v>
      </c>
      <c r="D29" s="24">
        <v>0</v>
      </c>
      <c r="E29" s="24">
        <v>0</v>
      </c>
      <c r="F29" s="24">
        <v>0</v>
      </c>
      <c r="G29" s="24">
        <v>0</v>
      </c>
      <c r="H29" s="24">
        <v>0</v>
      </c>
      <c r="I29" s="24">
        <v>0</v>
      </c>
      <c r="J29" s="24">
        <v>0</v>
      </c>
      <c r="K29" s="24">
        <v>0</v>
      </c>
      <c r="L29" s="24">
        <v>0</v>
      </c>
      <c r="M29" s="24">
        <v>0</v>
      </c>
      <c r="N29" s="24">
        <v>0</v>
      </c>
      <c r="O29" s="24">
        <v>0</v>
      </c>
    </row>
    <row r="30" spans="1:15" s="8" customFormat="1" x14ac:dyDescent="0.2">
      <c r="A30" s="55" t="s">
        <v>320</v>
      </c>
      <c r="B30" s="55"/>
      <c r="C30" s="24">
        <v>0</v>
      </c>
      <c r="D30" s="24">
        <v>0</v>
      </c>
      <c r="E30" s="24">
        <v>0</v>
      </c>
      <c r="F30" s="24">
        <v>0</v>
      </c>
      <c r="G30" s="24">
        <v>0</v>
      </c>
      <c r="H30" s="24">
        <v>0</v>
      </c>
      <c r="I30" s="24">
        <v>0</v>
      </c>
      <c r="J30" s="24">
        <v>0</v>
      </c>
      <c r="K30" s="24">
        <v>0</v>
      </c>
      <c r="L30" s="24">
        <v>0</v>
      </c>
      <c r="M30" s="24">
        <v>0</v>
      </c>
      <c r="N30" s="24">
        <v>0</v>
      </c>
      <c r="O30" s="24">
        <v>0</v>
      </c>
    </row>
    <row r="31" spans="1:15" s="8" customFormat="1" x14ac:dyDescent="0.2">
      <c r="A31" s="5" t="s">
        <v>74</v>
      </c>
      <c r="B31" s="5"/>
      <c r="C31" s="16">
        <f>SUM(C19:C22)-C23+C24+C27+C28+C29+C30</f>
        <v>0</v>
      </c>
      <c r="D31" s="16">
        <f t="shared" ref="D31:O31" si="3">SUM(D19:D22)-D23+D24+D27+D28+D29+D30</f>
        <v>0</v>
      </c>
      <c r="E31" s="16">
        <f t="shared" si="3"/>
        <v>0</v>
      </c>
      <c r="F31" s="16">
        <f t="shared" si="3"/>
        <v>0</v>
      </c>
      <c r="G31" s="16">
        <f t="shared" si="3"/>
        <v>0</v>
      </c>
      <c r="H31" s="16">
        <f t="shared" si="3"/>
        <v>0</v>
      </c>
      <c r="I31" s="16">
        <f t="shared" si="3"/>
        <v>0</v>
      </c>
      <c r="J31" s="16">
        <f t="shared" si="3"/>
        <v>0</v>
      </c>
      <c r="K31" s="16">
        <f t="shared" si="3"/>
        <v>0</v>
      </c>
      <c r="L31" s="16">
        <f t="shared" si="3"/>
        <v>0</v>
      </c>
      <c r="M31" s="16">
        <f t="shared" si="3"/>
        <v>0</v>
      </c>
      <c r="N31" s="16">
        <f t="shared" si="3"/>
        <v>0</v>
      </c>
      <c r="O31" s="16">
        <f t="shared" si="3"/>
        <v>0</v>
      </c>
    </row>
    <row r="32" spans="1:15" s="8" customFormat="1" x14ac:dyDescent="0.2">
      <c r="A32" s="5" t="s">
        <v>45</v>
      </c>
      <c r="B32" s="5"/>
      <c r="C32" s="16">
        <f>C18-C31</f>
        <v>0</v>
      </c>
      <c r="D32" s="16">
        <f t="shared" ref="D32:O32" si="4">D18-D31</f>
        <v>0</v>
      </c>
      <c r="E32" s="16">
        <f t="shared" si="4"/>
        <v>0</v>
      </c>
      <c r="F32" s="16">
        <f t="shared" si="4"/>
        <v>0</v>
      </c>
      <c r="G32" s="16">
        <f t="shared" si="4"/>
        <v>0</v>
      </c>
      <c r="H32" s="16">
        <f t="shared" si="4"/>
        <v>0</v>
      </c>
      <c r="I32" s="16">
        <f t="shared" si="4"/>
        <v>0</v>
      </c>
      <c r="J32" s="16">
        <f t="shared" si="4"/>
        <v>0</v>
      </c>
      <c r="K32" s="16">
        <f t="shared" si="4"/>
        <v>0</v>
      </c>
      <c r="L32" s="16">
        <f t="shared" si="4"/>
        <v>0</v>
      </c>
      <c r="M32" s="16">
        <f t="shared" si="4"/>
        <v>0</v>
      </c>
      <c r="N32" s="16">
        <f t="shared" si="4"/>
        <v>0</v>
      </c>
      <c r="O32" s="16">
        <f t="shared" si="4"/>
        <v>0</v>
      </c>
    </row>
    <row r="33" spans="1:15" x14ac:dyDescent="0.2">
      <c r="A33" s="55" t="s">
        <v>46</v>
      </c>
      <c r="B33" s="55"/>
      <c r="C33" s="25" t="str">
        <f>IF(C18-C31&gt;0,C18-C31,"")</f>
        <v/>
      </c>
      <c r="D33" s="25" t="str">
        <f t="shared" ref="D33:O33" si="5">IF(D18-D31&gt;0,D18-D31,"")</f>
        <v/>
      </c>
      <c r="E33" s="25" t="str">
        <f t="shared" si="5"/>
        <v/>
      </c>
      <c r="F33" s="25" t="str">
        <f t="shared" si="5"/>
        <v/>
      </c>
      <c r="G33" s="25" t="str">
        <f t="shared" si="5"/>
        <v/>
      </c>
      <c r="H33" s="25" t="str">
        <f t="shared" si="5"/>
        <v/>
      </c>
      <c r="I33" s="25" t="str">
        <f t="shared" si="5"/>
        <v/>
      </c>
      <c r="J33" s="25" t="str">
        <f t="shared" si="5"/>
        <v/>
      </c>
      <c r="K33" s="25" t="str">
        <f t="shared" si="5"/>
        <v/>
      </c>
      <c r="L33" s="25" t="str">
        <f t="shared" si="5"/>
        <v/>
      </c>
      <c r="M33" s="25" t="str">
        <f t="shared" si="5"/>
        <v/>
      </c>
      <c r="N33" s="25" t="str">
        <f t="shared" si="5"/>
        <v/>
      </c>
      <c r="O33" s="25" t="str">
        <f t="shared" si="5"/>
        <v/>
      </c>
    </row>
    <row r="34" spans="1:15" x14ac:dyDescent="0.2">
      <c r="A34" s="55" t="s">
        <v>47</v>
      </c>
      <c r="B34" s="55"/>
      <c r="C34" s="25" t="str">
        <f>IF(C18-C31&lt;0,-C18+C31,"")</f>
        <v/>
      </c>
      <c r="D34" s="25" t="str">
        <f t="shared" ref="D34:O34" si="6">IF(D18-D31&lt;0,-D18+D31,"")</f>
        <v/>
      </c>
      <c r="E34" s="25" t="str">
        <f t="shared" si="6"/>
        <v/>
      </c>
      <c r="F34" s="25" t="str">
        <f t="shared" si="6"/>
        <v/>
      </c>
      <c r="G34" s="25" t="str">
        <f t="shared" si="6"/>
        <v/>
      </c>
      <c r="H34" s="25" t="str">
        <f t="shared" si="6"/>
        <v/>
      </c>
      <c r="I34" s="25" t="str">
        <f t="shared" si="6"/>
        <v/>
      </c>
      <c r="J34" s="25" t="str">
        <f t="shared" si="6"/>
        <v/>
      </c>
      <c r="K34" s="25" t="str">
        <f t="shared" si="6"/>
        <v/>
      </c>
      <c r="L34" s="25" t="str">
        <f t="shared" si="6"/>
        <v/>
      </c>
      <c r="M34" s="25" t="str">
        <f t="shared" si="6"/>
        <v/>
      </c>
      <c r="N34" s="25" t="str">
        <f t="shared" si="6"/>
        <v/>
      </c>
      <c r="O34" s="25" t="str">
        <f t="shared" si="6"/>
        <v/>
      </c>
    </row>
    <row r="35" spans="1:15" ht="20.25" customHeight="1" x14ac:dyDescent="0.2">
      <c r="A35" s="55" t="s">
        <v>341</v>
      </c>
      <c r="B35" s="55"/>
      <c r="C35" s="24">
        <v>0</v>
      </c>
      <c r="D35" s="24">
        <v>0</v>
      </c>
      <c r="E35" s="24">
        <v>0</v>
      </c>
      <c r="F35" s="24">
        <v>0</v>
      </c>
      <c r="G35" s="24">
        <v>0</v>
      </c>
      <c r="H35" s="24">
        <v>0</v>
      </c>
      <c r="I35" s="24">
        <v>0</v>
      </c>
      <c r="J35" s="24">
        <v>0</v>
      </c>
      <c r="K35" s="24">
        <v>0</v>
      </c>
      <c r="L35" s="24">
        <v>0</v>
      </c>
      <c r="M35" s="24">
        <v>0</v>
      </c>
      <c r="N35" s="24">
        <v>0</v>
      </c>
      <c r="O35" s="24">
        <v>0</v>
      </c>
    </row>
    <row r="36" spans="1:15" x14ac:dyDescent="0.2">
      <c r="A36" s="55" t="s">
        <v>342</v>
      </c>
      <c r="B36" s="55"/>
      <c r="C36" s="24">
        <v>0</v>
      </c>
      <c r="D36" s="24">
        <v>0</v>
      </c>
      <c r="E36" s="24">
        <v>0</v>
      </c>
      <c r="F36" s="24">
        <v>0</v>
      </c>
      <c r="G36" s="24">
        <v>0</v>
      </c>
      <c r="H36" s="24">
        <v>0</v>
      </c>
      <c r="I36" s="24">
        <v>0</v>
      </c>
      <c r="J36" s="24">
        <v>0</v>
      </c>
      <c r="K36" s="24">
        <v>0</v>
      </c>
      <c r="L36" s="24">
        <v>0</v>
      </c>
      <c r="M36" s="24">
        <v>0</v>
      </c>
      <c r="N36" s="24">
        <v>0</v>
      </c>
      <c r="O36" s="24">
        <v>0</v>
      </c>
    </row>
    <row r="37" spans="1:15" ht="25.5" x14ac:dyDescent="0.2">
      <c r="A37" s="55" t="s">
        <v>343</v>
      </c>
      <c r="B37" s="55"/>
      <c r="C37" s="24">
        <v>0</v>
      </c>
      <c r="D37" s="24">
        <v>0</v>
      </c>
      <c r="E37" s="24">
        <v>0</v>
      </c>
      <c r="F37" s="24">
        <v>0</v>
      </c>
      <c r="G37" s="24">
        <v>0</v>
      </c>
      <c r="H37" s="24">
        <v>0</v>
      </c>
      <c r="I37" s="24">
        <v>0</v>
      </c>
      <c r="J37" s="24">
        <v>0</v>
      </c>
      <c r="K37" s="24">
        <v>0</v>
      </c>
      <c r="L37" s="24">
        <v>0</v>
      </c>
      <c r="M37" s="24">
        <v>0</v>
      </c>
      <c r="N37" s="24">
        <v>0</v>
      </c>
      <c r="O37" s="24">
        <v>0</v>
      </c>
    </row>
    <row r="38" spans="1:15" x14ac:dyDescent="0.2">
      <c r="A38" s="55" t="s">
        <v>344</v>
      </c>
      <c r="B38" s="55"/>
      <c r="C38" s="24">
        <v>0</v>
      </c>
      <c r="D38" s="24">
        <v>0</v>
      </c>
      <c r="E38" s="24">
        <v>0</v>
      </c>
      <c r="F38" s="24">
        <v>0</v>
      </c>
      <c r="G38" s="24">
        <v>0</v>
      </c>
      <c r="H38" s="24">
        <v>0</v>
      </c>
      <c r="I38" s="24">
        <v>0</v>
      </c>
      <c r="J38" s="24">
        <v>0</v>
      </c>
      <c r="K38" s="24">
        <v>0</v>
      </c>
      <c r="L38" s="24">
        <v>0</v>
      </c>
      <c r="M38" s="24">
        <v>0</v>
      </c>
      <c r="N38" s="24">
        <v>0</v>
      </c>
      <c r="O38" s="24">
        <v>0</v>
      </c>
    </row>
    <row r="39" spans="1:15" x14ac:dyDescent="0.2">
      <c r="A39" s="5" t="s">
        <v>48</v>
      </c>
      <c r="B39" s="5"/>
      <c r="C39" s="127">
        <f>C38+C37+C36+C35</f>
        <v>0</v>
      </c>
      <c r="D39" s="127">
        <f t="shared" ref="D39:O39" si="7">D38+D37+D36+D35</f>
        <v>0</v>
      </c>
      <c r="E39" s="127">
        <f t="shared" si="7"/>
        <v>0</v>
      </c>
      <c r="F39" s="127">
        <f t="shared" si="7"/>
        <v>0</v>
      </c>
      <c r="G39" s="127">
        <f t="shared" si="7"/>
        <v>0</v>
      </c>
      <c r="H39" s="127">
        <f t="shared" si="7"/>
        <v>0</v>
      </c>
      <c r="I39" s="127">
        <f t="shared" si="7"/>
        <v>0</v>
      </c>
      <c r="J39" s="127">
        <f t="shared" si="7"/>
        <v>0</v>
      </c>
      <c r="K39" s="127">
        <f t="shared" si="7"/>
        <v>0</v>
      </c>
      <c r="L39" s="127">
        <f t="shared" si="7"/>
        <v>0</v>
      </c>
      <c r="M39" s="127">
        <f t="shared" si="7"/>
        <v>0</v>
      </c>
      <c r="N39" s="127">
        <f t="shared" si="7"/>
        <v>0</v>
      </c>
      <c r="O39" s="127">
        <f t="shared" si="7"/>
        <v>0</v>
      </c>
    </row>
    <row r="40" spans="1:15" ht="51" x14ac:dyDescent="0.2">
      <c r="A40" s="55" t="s">
        <v>345</v>
      </c>
      <c r="B40" s="55"/>
      <c r="C40" s="24">
        <v>0</v>
      </c>
      <c r="D40" s="24">
        <v>0</v>
      </c>
      <c r="E40" s="24">
        <v>0</v>
      </c>
      <c r="F40" s="24">
        <v>0</v>
      </c>
      <c r="G40" s="24">
        <v>0</v>
      </c>
      <c r="H40" s="24">
        <v>0</v>
      </c>
      <c r="I40" s="24">
        <v>0</v>
      </c>
      <c r="J40" s="24">
        <v>0</v>
      </c>
      <c r="K40" s="24">
        <v>0</v>
      </c>
      <c r="L40" s="24">
        <v>0</v>
      </c>
      <c r="M40" s="24">
        <v>0</v>
      </c>
      <c r="N40" s="24">
        <v>0</v>
      </c>
      <c r="O40" s="24">
        <v>0</v>
      </c>
    </row>
    <row r="41" spans="1:15" x14ac:dyDescent="0.2">
      <c r="A41" s="55" t="s">
        <v>346</v>
      </c>
      <c r="B41" s="55"/>
      <c r="C41" s="24">
        <v>0</v>
      </c>
      <c r="D41" s="24">
        <v>0</v>
      </c>
      <c r="E41" s="24">
        <v>0</v>
      </c>
      <c r="F41" s="24">
        <v>0</v>
      </c>
      <c r="G41" s="24">
        <v>0</v>
      </c>
      <c r="H41" s="24">
        <v>0</v>
      </c>
      <c r="I41" s="24">
        <v>0</v>
      </c>
      <c r="J41" s="24">
        <v>0</v>
      </c>
      <c r="K41" s="24">
        <v>0</v>
      </c>
      <c r="L41" s="24">
        <v>0</v>
      </c>
      <c r="M41" s="24">
        <v>0</v>
      </c>
      <c r="N41" s="24">
        <v>0</v>
      </c>
      <c r="O41" s="24">
        <v>0</v>
      </c>
    </row>
    <row r="42" spans="1:15" x14ac:dyDescent="0.2">
      <c r="A42" s="55" t="s">
        <v>77</v>
      </c>
      <c r="B42" s="55"/>
      <c r="C42" s="24">
        <v>0</v>
      </c>
      <c r="D42" s="24">
        <v>0</v>
      </c>
      <c r="E42" s="24">
        <v>0</v>
      </c>
      <c r="F42" s="24">
        <v>0</v>
      </c>
      <c r="G42" s="24">
        <v>0</v>
      </c>
      <c r="H42" s="24">
        <v>0</v>
      </c>
      <c r="I42" s="24">
        <v>0</v>
      </c>
      <c r="J42" s="24">
        <v>0</v>
      </c>
      <c r="K42" s="24">
        <v>0</v>
      </c>
      <c r="L42" s="24">
        <v>0</v>
      </c>
      <c r="M42" s="24">
        <v>0</v>
      </c>
      <c r="N42" s="24">
        <v>0</v>
      </c>
      <c r="O42" s="24">
        <v>0</v>
      </c>
    </row>
    <row r="43" spans="1:15" s="8" customFormat="1" x14ac:dyDescent="0.2">
      <c r="A43" s="5" t="s">
        <v>49</v>
      </c>
      <c r="B43" s="5"/>
      <c r="C43" s="16">
        <f>SUM(C40:C42)</f>
        <v>0</v>
      </c>
      <c r="D43" s="16">
        <f t="shared" ref="D43:O43" si="8">SUM(D40:D42)</f>
        <v>0</v>
      </c>
      <c r="E43" s="16">
        <f t="shared" si="8"/>
        <v>0</v>
      </c>
      <c r="F43" s="16">
        <f t="shared" si="8"/>
        <v>0</v>
      </c>
      <c r="G43" s="16">
        <f t="shared" si="8"/>
        <v>0</v>
      </c>
      <c r="H43" s="16">
        <f t="shared" si="8"/>
        <v>0</v>
      </c>
      <c r="I43" s="16">
        <f t="shared" si="8"/>
        <v>0</v>
      </c>
      <c r="J43" s="16">
        <f t="shared" si="8"/>
        <v>0</v>
      </c>
      <c r="K43" s="16">
        <f t="shared" si="8"/>
        <v>0</v>
      </c>
      <c r="L43" s="16">
        <f t="shared" si="8"/>
        <v>0</v>
      </c>
      <c r="M43" s="16">
        <f t="shared" si="8"/>
        <v>0</v>
      </c>
      <c r="N43" s="16">
        <f t="shared" si="8"/>
        <v>0</v>
      </c>
      <c r="O43" s="16">
        <f t="shared" si="8"/>
        <v>0</v>
      </c>
    </row>
    <row r="44" spans="1:15" s="8" customFormat="1" x14ac:dyDescent="0.2">
      <c r="A44" s="5" t="s">
        <v>50</v>
      </c>
      <c r="B44" s="5"/>
      <c r="C44" s="16">
        <f>C39-C43</f>
        <v>0</v>
      </c>
      <c r="D44" s="16">
        <f t="shared" ref="D44:O44" si="9">D39-D43</f>
        <v>0</v>
      </c>
      <c r="E44" s="16">
        <f t="shared" si="9"/>
        <v>0</v>
      </c>
      <c r="F44" s="16">
        <f t="shared" si="9"/>
        <v>0</v>
      </c>
      <c r="G44" s="16">
        <f t="shared" si="9"/>
        <v>0</v>
      </c>
      <c r="H44" s="16">
        <f t="shared" si="9"/>
        <v>0</v>
      </c>
      <c r="I44" s="16">
        <f t="shared" si="9"/>
        <v>0</v>
      </c>
      <c r="J44" s="16">
        <f t="shared" si="9"/>
        <v>0</v>
      </c>
      <c r="K44" s="16">
        <f t="shared" si="9"/>
        <v>0</v>
      </c>
      <c r="L44" s="16">
        <f t="shared" si="9"/>
        <v>0</v>
      </c>
      <c r="M44" s="16">
        <f t="shared" si="9"/>
        <v>0</v>
      </c>
      <c r="N44" s="16">
        <f t="shared" si="9"/>
        <v>0</v>
      </c>
      <c r="O44" s="16">
        <f t="shared" si="9"/>
        <v>0</v>
      </c>
    </row>
    <row r="45" spans="1:15" x14ac:dyDescent="0.2">
      <c r="A45" s="55" t="s">
        <v>51</v>
      </c>
      <c r="B45" s="55"/>
      <c r="C45" s="25" t="str">
        <f>IF(C39-C43&gt;0,C39-C43,"")</f>
        <v/>
      </c>
      <c r="D45" s="25" t="str">
        <f t="shared" ref="D45:O45" si="10">IF(D39-D43&gt;0,D39-D43,"")</f>
        <v/>
      </c>
      <c r="E45" s="25" t="str">
        <f t="shared" si="10"/>
        <v/>
      </c>
      <c r="F45" s="25" t="str">
        <f t="shared" si="10"/>
        <v/>
      </c>
      <c r="G45" s="25" t="str">
        <f t="shared" si="10"/>
        <v/>
      </c>
      <c r="H45" s="25" t="str">
        <f t="shared" si="10"/>
        <v/>
      </c>
      <c r="I45" s="25" t="str">
        <f t="shared" si="10"/>
        <v/>
      </c>
      <c r="J45" s="25" t="str">
        <f t="shared" si="10"/>
        <v/>
      </c>
      <c r="K45" s="25" t="str">
        <f t="shared" si="10"/>
        <v/>
      </c>
      <c r="L45" s="25" t="str">
        <f t="shared" si="10"/>
        <v/>
      </c>
      <c r="M45" s="25" t="str">
        <f t="shared" si="10"/>
        <v/>
      </c>
      <c r="N45" s="25" t="str">
        <f t="shared" si="10"/>
        <v/>
      </c>
      <c r="O45" s="25" t="str">
        <f t="shared" si="10"/>
        <v/>
      </c>
    </row>
    <row r="46" spans="1:15" x14ac:dyDescent="0.2">
      <c r="A46" s="55" t="s">
        <v>52</v>
      </c>
      <c r="B46" s="55"/>
      <c r="C46" s="25" t="str">
        <f>IF(C39-C43&lt;0,-C39+C43,"")</f>
        <v/>
      </c>
      <c r="D46" s="25" t="str">
        <f t="shared" ref="D46:O46" si="11">IF(D39-D43&lt;0,-D39+D43,"")</f>
        <v/>
      </c>
      <c r="E46" s="25" t="str">
        <f t="shared" si="11"/>
        <v/>
      </c>
      <c r="F46" s="25" t="str">
        <f t="shared" si="11"/>
        <v/>
      </c>
      <c r="G46" s="25" t="str">
        <f t="shared" si="11"/>
        <v/>
      </c>
      <c r="H46" s="25" t="str">
        <f t="shared" si="11"/>
        <v/>
      </c>
      <c r="I46" s="25" t="str">
        <f t="shared" si="11"/>
        <v/>
      </c>
      <c r="J46" s="25" t="str">
        <f t="shared" si="11"/>
        <v/>
      </c>
      <c r="K46" s="25" t="str">
        <f t="shared" si="11"/>
        <v/>
      </c>
      <c r="L46" s="25" t="str">
        <f t="shared" si="11"/>
        <v/>
      </c>
      <c r="M46" s="25" t="str">
        <f t="shared" si="11"/>
        <v/>
      </c>
      <c r="N46" s="25" t="str">
        <f t="shared" si="11"/>
        <v/>
      </c>
      <c r="O46" s="25" t="str">
        <f t="shared" si="11"/>
        <v/>
      </c>
    </row>
    <row r="47" spans="1:15" s="8" customFormat="1" x14ac:dyDescent="0.2">
      <c r="A47" s="5" t="s">
        <v>53</v>
      </c>
      <c r="B47" s="5"/>
      <c r="C47" s="16">
        <f>C32+C44</f>
        <v>0</v>
      </c>
      <c r="D47" s="16">
        <f t="shared" ref="D47:O47" si="12">D32+D44</f>
        <v>0</v>
      </c>
      <c r="E47" s="16">
        <f t="shared" si="12"/>
        <v>0</v>
      </c>
      <c r="F47" s="16">
        <f t="shared" si="12"/>
        <v>0</v>
      </c>
      <c r="G47" s="16">
        <f t="shared" si="12"/>
        <v>0</v>
      </c>
      <c r="H47" s="16">
        <f t="shared" si="12"/>
        <v>0</v>
      </c>
      <c r="I47" s="16">
        <f t="shared" si="12"/>
        <v>0</v>
      </c>
      <c r="J47" s="16">
        <f t="shared" si="12"/>
        <v>0</v>
      </c>
      <c r="K47" s="16">
        <f t="shared" si="12"/>
        <v>0</v>
      </c>
      <c r="L47" s="16">
        <f t="shared" si="12"/>
        <v>0</v>
      </c>
      <c r="M47" s="16">
        <f t="shared" si="12"/>
        <v>0</v>
      </c>
      <c r="N47" s="16">
        <f t="shared" si="12"/>
        <v>0</v>
      </c>
      <c r="O47" s="16">
        <f t="shared" si="12"/>
        <v>0</v>
      </c>
    </row>
    <row r="48" spans="1:15" x14ac:dyDescent="0.2">
      <c r="A48" s="55" t="s">
        <v>54</v>
      </c>
      <c r="B48" s="55"/>
      <c r="C48" s="25" t="str">
        <f>IF(C32+C44&gt;0,C32+C44,"")</f>
        <v/>
      </c>
      <c r="D48" s="25" t="str">
        <f t="shared" ref="D48:O48" si="13">IF(D32+D44&gt;0,D32+D44,"")</f>
        <v/>
      </c>
      <c r="E48" s="25" t="str">
        <f t="shared" si="13"/>
        <v/>
      </c>
      <c r="F48" s="25" t="str">
        <f t="shared" si="13"/>
        <v/>
      </c>
      <c r="G48" s="25" t="str">
        <f t="shared" si="13"/>
        <v/>
      </c>
      <c r="H48" s="25" t="str">
        <f t="shared" si="13"/>
        <v/>
      </c>
      <c r="I48" s="25" t="str">
        <f t="shared" si="13"/>
        <v/>
      </c>
      <c r="J48" s="25" t="str">
        <f t="shared" si="13"/>
        <v/>
      </c>
      <c r="K48" s="25" t="str">
        <f t="shared" si="13"/>
        <v/>
      </c>
      <c r="L48" s="25" t="str">
        <f t="shared" si="13"/>
        <v/>
      </c>
      <c r="M48" s="25" t="str">
        <f t="shared" si="13"/>
        <v/>
      </c>
      <c r="N48" s="25" t="str">
        <f t="shared" si="13"/>
        <v/>
      </c>
      <c r="O48" s="25" t="str">
        <f t="shared" si="13"/>
        <v/>
      </c>
    </row>
    <row r="49" spans="1:15" x14ac:dyDescent="0.2">
      <c r="A49" s="55" t="s">
        <v>55</v>
      </c>
      <c r="B49" s="55"/>
      <c r="C49" s="25" t="str">
        <f>IF(C32+C44&lt;0,-C32-C44,"")</f>
        <v/>
      </c>
      <c r="D49" s="25" t="str">
        <f t="shared" ref="D49:O49" si="14">IF(D32+D44&lt;0,-D32-D44,"")</f>
        <v/>
      </c>
      <c r="E49" s="127" t="str">
        <f t="shared" si="14"/>
        <v/>
      </c>
      <c r="F49" s="25" t="str">
        <f t="shared" si="14"/>
        <v/>
      </c>
      <c r="G49" s="25" t="str">
        <f t="shared" si="14"/>
        <v/>
      </c>
      <c r="H49" s="25" t="str">
        <f t="shared" si="14"/>
        <v/>
      </c>
      <c r="I49" s="25" t="str">
        <f t="shared" si="14"/>
        <v/>
      </c>
      <c r="J49" s="25" t="str">
        <f t="shared" si="14"/>
        <v/>
      </c>
      <c r="K49" s="25" t="str">
        <f t="shared" si="14"/>
        <v/>
      </c>
      <c r="L49" s="25" t="str">
        <f t="shared" si="14"/>
        <v/>
      </c>
      <c r="M49" s="25" t="str">
        <f t="shared" si="14"/>
        <v/>
      </c>
      <c r="N49" s="25" t="str">
        <f t="shared" si="14"/>
        <v/>
      </c>
      <c r="O49" s="25" t="str">
        <f t="shared" si="14"/>
        <v/>
      </c>
    </row>
    <row r="50" spans="1:15" s="210" customFormat="1" x14ac:dyDescent="0.2">
      <c r="A50" s="5" t="s">
        <v>362</v>
      </c>
      <c r="B50" s="5"/>
      <c r="C50" s="27">
        <v>0</v>
      </c>
      <c r="D50" s="252">
        <v>0</v>
      </c>
      <c r="E50" s="218">
        <v>0</v>
      </c>
      <c r="F50" s="218">
        <v>0</v>
      </c>
      <c r="G50" s="218">
        <v>0</v>
      </c>
      <c r="H50" s="218">
        <v>0</v>
      </c>
      <c r="I50" s="218">
        <v>0</v>
      </c>
      <c r="J50" s="218">
        <v>0</v>
      </c>
      <c r="K50" s="218">
        <v>0</v>
      </c>
      <c r="L50" s="218">
        <v>0</v>
      </c>
      <c r="M50" s="218">
        <v>0</v>
      </c>
      <c r="N50" s="218">
        <v>0</v>
      </c>
      <c r="O50" s="218">
        <v>0</v>
      </c>
    </row>
    <row r="51" spans="1:15" s="210" customFormat="1" x14ac:dyDescent="0.2">
      <c r="A51" s="5" t="s">
        <v>363</v>
      </c>
      <c r="B51" s="5"/>
      <c r="C51" s="27">
        <v>0</v>
      </c>
      <c r="D51" s="252">
        <v>0</v>
      </c>
      <c r="E51" s="218">
        <v>0</v>
      </c>
      <c r="F51" s="218">
        <v>0</v>
      </c>
      <c r="G51" s="218">
        <v>0</v>
      </c>
      <c r="H51" s="218">
        <v>0</v>
      </c>
      <c r="I51" s="218">
        <v>0</v>
      </c>
      <c r="J51" s="218">
        <v>0</v>
      </c>
      <c r="K51" s="218">
        <v>0</v>
      </c>
      <c r="L51" s="218">
        <v>0</v>
      </c>
      <c r="M51" s="218">
        <v>0</v>
      </c>
      <c r="N51" s="218">
        <v>0</v>
      </c>
      <c r="O51" s="218">
        <v>0</v>
      </c>
    </row>
    <row r="52" spans="1:15" s="210" customFormat="1" x14ac:dyDescent="0.2">
      <c r="A52" s="5" t="s">
        <v>58</v>
      </c>
      <c r="B52" s="5"/>
      <c r="C52" s="16">
        <f>C50-C51</f>
        <v>0</v>
      </c>
      <c r="D52" s="16">
        <f>D50-D51</f>
        <v>0</v>
      </c>
      <c r="E52" s="218">
        <f>E50-E51</f>
        <v>0</v>
      </c>
      <c r="F52" s="218">
        <f t="shared" ref="F52:O52" si="15">F50-F51</f>
        <v>0</v>
      </c>
      <c r="G52" s="218">
        <f t="shared" si="15"/>
        <v>0</v>
      </c>
      <c r="H52" s="218">
        <f t="shared" si="15"/>
        <v>0</v>
      </c>
      <c r="I52" s="218">
        <f t="shared" si="15"/>
        <v>0</v>
      </c>
      <c r="J52" s="218">
        <f t="shared" si="15"/>
        <v>0</v>
      </c>
      <c r="K52" s="218">
        <f t="shared" si="15"/>
        <v>0</v>
      </c>
      <c r="L52" s="218">
        <f t="shared" si="15"/>
        <v>0</v>
      </c>
      <c r="M52" s="218">
        <f t="shared" si="15"/>
        <v>0</v>
      </c>
      <c r="N52" s="218">
        <f t="shared" si="15"/>
        <v>0</v>
      </c>
      <c r="O52" s="218">
        <f t="shared" si="15"/>
        <v>0</v>
      </c>
    </row>
    <row r="53" spans="1:15" s="6" customFormat="1" x14ac:dyDescent="0.2">
      <c r="A53" s="55" t="s">
        <v>59</v>
      </c>
      <c r="B53" s="55"/>
      <c r="C53" s="25" t="str">
        <f>IF(C50-C51&gt;0,C50-C51,"")</f>
        <v/>
      </c>
      <c r="D53" s="25" t="str">
        <f>IF(D50-D51&gt;0,D50-D51,"")</f>
        <v/>
      </c>
      <c r="E53" s="25" t="str">
        <f>IF(E50-E51&gt;0,E50-E51,"")</f>
        <v/>
      </c>
      <c r="F53" s="25" t="str">
        <f t="shared" ref="F53:O53" si="16">IF(F50-F51&gt;0,F50-F51,"")</f>
        <v/>
      </c>
      <c r="G53" s="25" t="str">
        <f t="shared" si="16"/>
        <v/>
      </c>
      <c r="H53" s="25" t="str">
        <f t="shared" si="16"/>
        <v/>
      </c>
      <c r="I53" s="25" t="str">
        <f t="shared" si="16"/>
        <v/>
      </c>
      <c r="J53" s="25" t="str">
        <f t="shared" si="16"/>
        <v/>
      </c>
      <c r="K53" s="25" t="str">
        <f t="shared" si="16"/>
        <v/>
      </c>
      <c r="L53" s="25" t="str">
        <f t="shared" si="16"/>
        <v/>
      </c>
      <c r="M53" s="25" t="str">
        <f t="shared" si="16"/>
        <v/>
      </c>
      <c r="N53" s="25" t="str">
        <f t="shared" si="16"/>
        <v/>
      </c>
      <c r="O53" s="25" t="str">
        <f t="shared" si="16"/>
        <v/>
      </c>
    </row>
    <row r="54" spans="1:15" s="6" customFormat="1" x14ac:dyDescent="0.2">
      <c r="A54" s="55" t="s">
        <v>60</v>
      </c>
      <c r="B54" s="55"/>
      <c r="C54" s="25" t="str">
        <f>IF(C50-C51&lt;0,-C50+C51,"")</f>
        <v/>
      </c>
      <c r="D54" s="25" t="str">
        <f>IF(D50-D51&lt;0,-D50+D51,"")</f>
        <v/>
      </c>
      <c r="E54" s="25" t="str">
        <f>IF(E50-E51&lt;0,-E50+E51,"")</f>
        <v/>
      </c>
      <c r="F54" s="25" t="str">
        <f t="shared" ref="F54:O54" si="17">IF(F50-F51&lt;0,-F50+F51,"")</f>
        <v/>
      </c>
      <c r="G54" s="25" t="str">
        <f t="shared" si="17"/>
        <v/>
      </c>
      <c r="H54" s="25" t="str">
        <f t="shared" si="17"/>
        <v/>
      </c>
      <c r="I54" s="25" t="str">
        <f t="shared" si="17"/>
        <v/>
      </c>
      <c r="J54" s="25" t="str">
        <f t="shared" si="17"/>
        <v/>
      </c>
      <c r="K54" s="25" t="str">
        <f t="shared" si="17"/>
        <v/>
      </c>
      <c r="L54" s="25" t="str">
        <f t="shared" si="17"/>
        <v/>
      </c>
      <c r="M54" s="25" t="str">
        <f t="shared" si="17"/>
        <v/>
      </c>
      <c r="N54" s="25" t="str">
        <f t="shared" si="17"/>
        <v/>
      </c>
      <c r="O54" s="25" t="str">
        <f t="shared" si="17"/>
        <v/>
      </c>
    </row>
    <row r="55" spans="1:15" s="210" customFormat="1" x14ac:dyDescent="0.2">
      <c r="A55" s="5" t="s">
        <v>61</v>
      </c>
      <c r="B55" s="5"/>
      <c r="C55" s="16">
        <f>C18+C39+C50</f>
        <v>0</v>
      </c>
      <c r="D55" s="16">
        <f t="shared" ref="D55:O55" si="18">D18+D39+D50</f>
        <v>0</v>
      </c>
      <c r="E55" s="16">
        <f t="shared" si="18"/>
        <v>0</v>
      </c>
      <c r="F55" s="16">
        <f t="shared" si="18"/>
        <v>0</v>
      </c>
      <c r="G55" s="16">
        <f t="shared" si="18"/>
        <v>0</v>
      </c>
      <c r="H55" s="16">
        <f t="shared" si="18"/>
        <v>0</v>
      </c>
      <c r="I55" s="16">
        <f t="shared" si="18"/>
        <v>0</v>
      </c>
      <c r="J55" s="16">
        <f t="shared" si="18"/>
        <v>0</v>
      </c>
      <c r="K55" s="16">
        <f t="shared" si="18"/>
        <v>0</v>
      </c>
      <c r="L55" s="16">
        <f t="shared" si="18"/>
        <v>0</v>
      </c>
      <c r="M55" s="16">
        <f t="shared" si="18"/>
        <v>0</v>
      </c>
      <c r="N55" s="16">
        <f t="shared" si="18"/>
        <v>0</v>
      </c>
      <c r="O55" s="16">
        <f t="shared" si="18"/>
        <v>0</v>
      </c>
    </row>
    <row r="56" spans="1:15" s="210" customFormat="1" x14ac:dyDescent="0.2">
      <c r="A56" s="5" t="s">
        <v>62</v>
      </c>
      <c r="B56" s="5"/>
      <c r="C56" s="16">
        <f>C31+C43+C51</f>
        <v>0</v>
      </c>
      <c r="D56" s="16">
        <f t="shared" ref="D56:O56" si="19">D31+D43+D51</f>
        <v>0</v>
      </c>
      <c r="E56" s="16">
        <f t="shared" si="19"/>
        <v>0</v>
      </c>
      <c r="F56" s="16">
        <f t="shared" si="19"/>
        <v>0</v>
      </c>
      <c r="G56" s="16">
        <f t="shared" si="19"/>
        <v>0</v>
      </c>
      <c r="H56" s="16">
        <f t="shared" si="19"/>
        <v>0</v>
      </c>
      <c r="I56" s="16">
        <f t="shared" si="19"/>
        <v>0</v>
      </c>
      <c r="J56" s="16">
        <f t="shared" si="19"/>
        <v>0</v>
      </c>
      <c r="K56" s="16">
        <f t="shared" si="19"/>
        <v>0</v>
      </c>
      <c r="L56" s="16">
        <f t="shared" si="19"/>
        <v>0</v>
      </c>
      <c r="M56" s="16">
        <f t="shared" si="19"/>
        <v>0</v>
      </c>
      <c r="N56" s="16">
        <f t="shared" si="19"/>
        <v>0</v>
      </c>
      <c r="O56" s="16">
        <f t="shared" si="19"/>
        <v>0</v>
      </c>
    </row>
    <row r="57" spans="1:15" s="210" customFormat="1" x14ac:dyDescent="0.2">
      <c r="A57" s="5" t="s">
        <v>63</v>
      </c>
      <c r="B57" s="5"/>
      <c r="C57" s="16">
        <f>C55-C56</f>
        <v>0</v>
      </c>
      <c r="D57" s="16">
        <f t="shared" ref="D57:O57" si="20">D55-D56</f>
        <v>0</v>
      </c>
      <c r="E57" s="16">
        <f t="shared" si="20"/>
        <v>0</v>
      </c>
      <c r="F57" s="16">
        <f t="shared" si="20"/>
        <v>0</v>
      </c>
      <c r="G57" s="16">
        <f t="shared" si="20"/>
        <v>0</v>
      </c>
      <c r="H57" s="16">
        <f t="shared" si="20"/>
        <v>0</v>
      </c>
      <c r="I57" s="16">
        <f t="shared" si="20"/>
        <v>0</v>
      </c>
      <c r="J57" s="16">
        <f t="shared" si="20"/>
        <v>0</v>
      </c>
      <c r="K57" s="16">
        <f t="shared" si="20"/>
        <v>0</v>
      </c>
      <c r="L57" s="16">
        <f t="shared" si="20"/>
        <v>0</v>
      </c>
      <c r="M57" s="16">
        <f t="shared" si="20"/>
        <v>0</v>
      </c>
      <c r="N57" s="16">
        <f t="shared" si="20"/>
        <v>0</v>
      </c>
      <c r="O57" s="16">
        <f t="shared" si="20"/>
        <v>0</v>
      </c>
    </row>
    <row r="58" spans="1:15" s="6" customFormat="1" x14ac:dyDescent="0.2">
      <c r="A58" s="55" t="s">
        <v>64</v>
      </c>
      <c r="B58" s="55"/>
      <c r="C58" s="25" t="str">
        <f>IF(C55-C56&gt;0,C55-C56,"")</f>
        <v/>
      </c>
      <c r="D58" s="25" t="str">
        <f t="shared" ref="D58:O58" si="21">IF(D55-D56&gt;0,D55-D56,"")</f>
        <v/>
      </c>
      <c r="E58" s="25" t="str">
        <f t="shared" si="21"/>
        <v/>
      </c>
      <c r="F58" s="25" t="str">
        <f t="shared" si="21"/>
        <v/>
      </c>
      <c r="G58" s="25" t="str">
        <f t="shared" si="21"/>
        <v/>
      </c>
      <c r="H58" s="25" t="str">
        <f t="shared" si="21"/>
        <v/>
      </c>
      <c r="I58" s="25" t="str">
        <f t="shared" si="21"/>
        <v/>
      </c>
      <c r="J58" s="25" t="str">
        <f t="shared" si="21"/>
        <v/>
      </c>
      <c r="K58" s="25" t="str">
        <f t="shared" si="21"/>
        <v/>
      </c>
      <c r="L58" s="25" t="str">
        <f t="shared" si="21"/>
        <v/>
      </c>
      <c r="M58" s="25" t="str">
        <f t="shared" si="21"/>
        <v/>
      </c>
      <c r="N58" s="25" t="str">
        <f t="shared" si="21"/>
        <v/>
      </c>
      <c r="O58" s="25" t="str">
        <f t="shared" si="21"/>
        <v/>
      </c>
    </row>
    <row r="59" spans="1:15" s="6" customFormat="1" x14ac:dyDescent="0.2">
      <c r="A59" s="55" t="s">
        <v>65</v>
      </c>
      <c r="B59" s="55"/>
      <c r="C59" s="25" t="str">
        <f>IF(C55-C56&lt;0,-C55+C56,"")</f>
        <v/>
      </c>
      <c r="D59" s="25" t="str">
        <f t="shared" ref="D59:O59" si="22">IF(D55-D56&lt;0,-D55+D56,"")</f>
        <v/>
      </c>
      <c r="E59" s="25" t="str">
        <f t="shared" si="22"/>
        <v/>
      </c>
      <c r="F59" s="25" t="str">
        <f t="shared" si="22"/>
        <v/>
      </c>
      <c r="G59" s="25" t="str">
        <f t="shared" si="22"/>
        <v/>
      </c>
      <c r="H59" s="25" t="str">
        <f t="shared" si="22"/>
        <v/>
      </c>
      <c r="I59" s="25" t="str">
        <f t="shared" si="22"/>
        <v/>
      </c>
      <c r="J59" s="25" t="str">
        <f t="shared" si="22"/>
        <v/>
      </c>
      <c r="K59" s="25" t="str">
        <f t="shared" si="22"/>
        <v/>
      </c>
      <c r="L59" s="25" t="str">
        <f t="shared" si="22"/>
        <v/>
      </c>
      <c r="M59" s="25" t="str">
        <f t="shared" si="22"/>
        <v/>
      </c>
      <c r="N59" s="25" t="str">
        <f t="shared" si="22"/>
        <v/>
      </c>
      <c r="O59" s="25" t="str">
        <f t="shared" si="22"/>
        <v/>
      </c>
    </row>
    <row r="60" spans="1:15" s="6" customFormat="1" x14ac:dyDescent="0.2">
      <c r="A60" s="55" t="s">
        <v>78</v>
      </c>
      <c r="B60" s="55"/>
      <c r="C60" s="24">
        <v>0</v>
      </c>
      <c r="D60" s="24">
        <v>0</v>
      </c>
      <c r="E60" s="24">
        <v>0</v>
      </c>
      <c r="F60" s="24">
        <v>0</v>
      </c>
      <c r="G60" s="24">
        <v>0</v>
      </c>
      <c r="H60" s="24">
        <v>0</v>
      </c>
      <c r="I60" s="24">
        <v>0</v>
      </c>
      <c r="J60" s="24">
        <v>0</v>
      </c>
      <c r="K60" s="24">
        <v>0</v>
      </c>
      <c r="L60" s="24">
        <v>0</v>
      </c>
      <c r="M60" s="24">
        <v>0</v>
      </c>
      <c r="N60" s="24">
        <v>0</v>
      </c>
      <c r="O60" s="24">
        <v>0</v>
      </c>
    </row>
    <row r="61" spans="1:15" s="6" customFormat="1" ht="25.5" x14ac:dyDescent="0.2">
      <c r="A61" s="55" t="s">
        <v>315</v>
      </c>
      <c r="B61" s="55"/>
      <c r="C61" s="24">
        <v>0</v>
      </c>
      <c r="D61" s="24">
        <v>0</v>
      </c>
      <c r="E61" s="24">
        <v>0</v>
      </c>
      <c r="F61" s="24">
        <v>0</v>
      </c>
      <c r="G61" s="24">
        <v>0</v>
      </c>
      <c r="H61" s="24">
        <v>0</v>
      </c>
      <c r="I61" s="24">
        <v>0</v>
      </c>
      <c r="J61" s="24">
        <v>0</v>
      </c>
      <c r="K61" s="24">
        <v>0</v>
      </c>
      <c r="L61" s="24">
        <v>0</v>
      </c>
      <c r="M61" s="24">
        <v>0</v>
      </c>
      <c r="N61" s="24">
        <v>0</v>
      </c>
      <c r="O61" s="24">
        <v>0</v>
      </c>
    </row>
    <row r="62" spans="1:15" s="210" customFormat="1" x14ac:dyDescent="0.2">
      <c r="A62" s="5" t="s">
        <v>66</v>
      </c>
      <c r="B62" s="5"/>
      <c r="C62" s="16">
        <f>C57-C60-C61</f>
        <v>0</v>
      </c>
      <c r="D62" s="16">
        <f t="shared" ref="D62:O62" si="23">D57-D60-D61</f>
        <v>0</v>
      </c>
      <c r="E62" s="16">
        <f t="shared" si="23"/>
        <v>0</v>
      </c>
      <c r="F62" s="16">
        <f t="shared" si="23"/>
        <v>0</v>
      </c>
      <c r="G62" s="16">
        <f t="shared" si="23"/>
        <v>0</v>
      </c>
      <c r="H62" s="16">
        <f t="shared" si="23"/>
        <v>0</v>
      </c>
      <c r="I62" s="16">
        <f t="shared" si="23"/>
        <v>0</v>
      </c>
      <c r="J62" s="16">
        <f t="shared" si="23"/>
        <v>0</v>
      </c>
      <c r="K62" s="16">
        <f t="shared" si="23"/>
        <v>0</v>
      </c>
      <c r="L62" s="16">
        <f t="shared" si="23"/>
        <v>0</v>
      </c>
      <c r="M62" s="16">
        <f t="shared" si="23"/>
        <v>0</v>
      </c>
      <c r="N62" s="16">
        <f t="shared" si="23"/>
        <v>0</v>
      </c>
      <c r="O62" s="16">
        <f t="shared" si="23"/>
        <v>0</v>
      </c>
    </row>
    <row r="63" spans="1:15" s="6" customFormat="1" x14ac:dyDescent="0.2">
      <c r="A63" s="55" t="s">
        <v>67</v>
      </c>
      <c r="B63" s="55"/>
      <c r="C63" s="25">
        <f>IF(C62&gt;=0,C62,"")</f>
        <v>0</v>
      </c>
      <c r="D63" s="25">
        <f t="shared" ref="D63:O63" si="24">IF(D62&gt;=0,D62,"")</f>
        <v>0</v>
      </c>
      <c r="E63" s="25">
        <f t="shared" si="24"/>
        <v>0</v>
      </c>
      <c r="F63" s="25">
        <f t="shared" si="24"/>
        <v>0</v>
      </c>
      <c r="G63" s="25">
        <f t="shared" si="24"/>
        <v>0</v>
      </c>
      <c r="H63" s="25">
        <f t="shared" si="24"/>
        <v>0</v>
      </c>
      <c r="I63" s="25">
        <f t="shared" si="24"/>
        <v>0</v>
      </c>
      <c r="J63" s="25">
        <f t="shared" si="24"/>
        <v>0</v>
      </c>
      <c r="K63" s="25">
        <f t="shared" si="24"/>
        <v>0</v>
      </c>
      <c r="L63" s="25">
        <f t="shared" si="24"/>
        <v>0</v>
      </c>
      <c r="M63" s="25">
        <f t="shared" si="24"/>
        <v>0</v>
      </c>
      <c r="N63" s="25">
        <f t="shared" si="24"/>
        <v>0</v>
      </c>
      <c r="O63" s="25">
        <f t="shared" si="24"/>
        <v>0</v>
      </c>
    </row>
    <row r="64" spans="1:15" s="6" customFormat="1" x14ac:dyDescent="0.2">
      <c r="A64" s="55" t="s">
        <v>68</v>
      </c>
      <c r="B64" s="55"/>
      <c r="C64" s="25" t="str">
        <f>IF(C62&lt;0,-C62,"")</f>
        <v/>
      </c>
      <c r="D64" s="25" t="str">
        <f t="shared" ref="D64:O64" si="25">IF(D62&lt;0,-D62,"")</f>
        <v/>
      </c>
      <c r="E64" s="25" t="str">
        <f t="shared" si="25"/>
        <v/>
      </c>
      <c r="F64" s="25" t="str">
        <f t="shared" si="25"/>
        <v/>
      </c>
      <c r="G64" s="25" t="str">
        <f t="shared" si="25"/>
        <v/>
      </c>
      <c r="H64" s="25" t="str">
        <f t="shared" si="25"/>
        <v/>
      </c>
      <c r="I64" s="25" t="str">
        <f t="shared" si="25"/>
        <v/>
      </c>
      <c r="J64" s="25" t="str">
        <f t="shared" si="25"/>
        <v/>
      </c>
      <c r="K64" s="25" t="str">
        <f t="shared" si="25"/>
        <v/>
      </c>
      <c r="L64" s="25" t="str">
        <f t="shared" si="25"/>
        <v/>
      </c>
      <c r="M64" s="25" t="str">
        <f t="shared" si="25"/>
        <v/>
      </c>
      <c r="N64" s="25" t="str">
        <f t="shared" si="25"/>
        <v/>
      </c>
      <c r="O64" s="25" t="str">
        <f t="shared" si="25"/>
        <v/>
      </c>
    </row>
    <row r="65" spans="1:7" s="6" customFormat="1" x14ac:dyDescent="0.2">
      <c r="A65" s="94"/>
      <c r="B65" s="94"/>
    </row>
    <row r="66" spans="1:7" s="6" customFormat="1" x14ac:dyDescent="0.2">
      <c r="A66" s="94"/>
      <c r="B66" s="94"/>
    </row>
    <row r="67" spans="1:7" s="183" customFormat="1" ht="35.25" customHeight="1" x14ac:dyDescent="0.2">
      <c r="A67" s="221" t="s">
        <v>364</v>
      </c>
      <c r="B67" s="203"/>
    </row>
    <row r="68" spans="1:7" x14ac:dyDescent="0.2">
      <c r="A68" s="211"/>
      <c r="B68" s="211"/>
      <c r="C68" s="212"/>
      <c r="D68" s="212"/>
      <c r="E68" s="212"/>
      <c r="F68" s="212"/>
      <c r="G68" s="212"/>
    </row>
  </sheetData>
  <sheetProtection password="9F67" sheet="1" objects="1" scenarios="1" formatColumns="0"/>
  <mergeCells count="3">
    <mergeCell ref="A3:E3"/>
    <mergeCell ref="F4:O4"/>
    <mergeCell ref="F3:O3"/>
  </mergeCells>
  <pageMargins left="0.38541666666666669" right="9.375E-2" top="0.75" bottom="0.75" header="0.3" footer="0.3"/>
  <pageSetup paperSize="9" fitToHeight="0" orientation="landscape" blackAndWhite="1" r:id="rId1"/>
  <headerFooter>
    <oddFooter>&amp;RPagina _____ din _____</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AS97"/>
  <sheetViews>
    <sheetView view="pageLayout" topLeftCell="A40" zoomScaleNormal="100" workbookViewId="0">
      <selection activeCell="B20" sqref="B20"/>
    </sheetView>
  </sheetViews>
  <sheetFormatPr defaultRowHeight="12.75" x14ac:dyDescent="0.2"/>
  <cols>
    <col min="1" max="1" width="26.85546875" style="33" customWidth="1"/>
    <col min="2" max="14" width="9.140625" style="51" customWidth="1"/>
    <col min="15" max="15" width="6.85546875" style="33" customWidth="1"/>
    <col min="16" max="16" width="27.7109375" style="33" customWidth="1"/>
    <col min="17" max="31" width="7.5703125" style="52" customWidth="1"/>
    <col min="32" max="32" width="1.5703125" style="33" customWidth="1"/>
    <col min="33" max="33" width="27.42578125" style="33" customWidth="1"/>
    <col min="34" max="35" width="7.7109375" style="52" customWidth="1"/>
    <col min="36" max="37" width="9.140625" style="34"/>
    <col min="38" max="38" width="10.42578125" style="35" customWidth="1"/>
    <col min="39" max="39" width="9.140625" style="35"/>
    <col min="40" max="16384" width="9.140625" style="89"/>
  </cols>
  <sheetData>
    <row r="1" spans="1:45" s="88" customFormat="1" ht="15" x14ac:dyDescent="0.2">
      <c r="A1" s="265" t="s">
        <v>293</v>
      </c>
      <c r="B1" s="265"/>
      <c r="C1" s="265"/>
      <c r="D1" s="265"/>
      <c r="E1" s="198"/>
      <c r="F1" s="198"/>
      <c r="G1" s="198"/>
      <c r="H1" s="198"/>
      <c r="I1" s="198"/>
      <c r="J1" s="198"/>
      <c r="K1" s="198"/>
      <c r="L1" s="198"/>
      <c r="M1" s="185"/>
      <c r="N1" s="185"/>
      <c r="O1" s="28"/>
      <c r="P1" s="28"/>
      <c r="Q1" s="29"/>
      <c r="R1" s="29"/>
      <c r="S1" s="29"/>
      <c r="T1" s="29"/>
      <c r="U1" s="29"/>
      <c r="V1" s="29"/>
      <c r="W1" s="29"/>
      <c r="X1" s="29"/>
      <c r="Y1" s="29"/>
      <c r="Z1" s="29"/>
      <c r="AA1" s="29"/>
      <c r="AB1" s="29"/>
      <c r="AC1" s="29"/>
      <c r="AD1" s="29"/>
      <c r="AE1" s="29"/>
      <c r="AF1" s="28"/>
      <c r="AG1" s="28"/>
      <c r="AH1" s="29"/>
      <c r="AI1" s="29"/>
      <c r="AJ1" s="30"/>
      <c r="AK1" s="30"/>
      <c r="AL1" s="31"/>
      <c r="AM1" s="31"/>
    </row>
    <row r="2" spans="1:45" s="88" customFormat="1" x14ac:dyDescent="0.2">
      <c r="A2" s="90"/>
      <c r="B2" s="90"/>
      <c r="C2" s="90"/>
      <c r="D2" s="90"/>
      <c r="E2" s="90"/>
      <c r="F2" s="90"/>
      <c r="G2" s="90"/>
      <c r="H2" s="90"/>
      <c r="I2" s="90"/>
      <c r="J2" s="90"/>
      <c r="K2" s="90"/>
      <c r="L2" s="90"/>
      <c r="M2" s="90"/>
      <c r="N2" s="90"/>
      <c r="O2" s="28"/>
      <c r="P2" s="90"/>
      <c r="Q2" s="90"/>
      <c r="R2" s="90"/>
      <c r="S2" s="90"/>
      <c r="T2" s="90"/>
      <c r="U2" s="90"/>
      <c r="V2" s="90"/>
      <c r="W2" s="90"/>
      <c r="X2" s="90"/>
      <c r="Y2" s="90"/>
      <c r="Z2" s="90"/>
      <c r="AA2" s="90"/>
      <c r="AB2" s="90"/>
      <c r="AC2" s="90"/>
      <c r="AD2" s="90"/>
      <c r="AE2" s="90"/>
      <c r="AF2" s="28"/>
      <c r="AG2" s="90"/>
      <c r="AH2" s="90"/>
      <c r="AI2" s="90"/>
      <c r="AJ2" s="30"/>
      <c r="AK2" s="30"/>
      <c r="AL2" s="31"/>
      <c r="AM2" s="31"/>
    </row>
    <row r="3" spans="1:45" s="193" customFormat="1" ht="24" x14ac:dyDescent="0.2">
      <c r="A3" s="190" t="s">
        <v>277</v>
      </c>
      <c r="B3" s="191" t="str">
        <f>'1A-Bilant'!B5</f>
        <v>N-2</v>
      </c>
      <c r="C3" s="191" t="str">
        <f>'1A-Bilant'!C5</f>
        <v>N-1</v>
      </c>
      <c r="D3" s="191" t="str">
        <f>'1A-Bilant'!D5</f>
        <v>N</v>
      </c>
      <c r="E3" s="191">
        <f>'1A-Bilant'!E5</f>
        <v>1</v>
      </c>
      <c r="F3" s="191">
        <f>'1A-Bilant'!F5</f>
        <v>2</v>
      </c>
      <c r="G3" s="191">
        <f>'1A-Bilant'!G5</f>
        <v>3</v>
      </c>
      <c r="H3" s="191">
        <f>'1A-Bilant'!H5</f>
        <v>4</v>
      </c>
      <c r="I3" s="191">
        <f>'1A-Bilant'!I5</f>
        <v>5</v>
      </c>
      <c r="J3" s="191">
        <f>'1A-Bilant'!J5</f>
        <v>6</v>
      </c>
      <c r="K3" s="191">
        <f>'1A-Bilant'!K5</f>
        <v>7</v>
      </c>
      <c r="L3" s="191">
        <f>'1A-Bilant'!L5</f>
        <v>8</v>
      </c>
      <c r="M3" s="191">
        <f>'1A-Bilant'!M5</f>
        <v>9</v>
      </c>
      <c r="N3" s="191">
        <f>'1A-Bilant'!N5</f>
        <v>10</v>
      </c>
      <c r="O3" s="192"/>
      <c r="P3" s="190" t="s">
        <v>279</v>
      </c>
      <c r="Q3" s="191" t="str">
        <f>'1A-Bilant'!B5</f>
        <v>N-2</v>
      </c>
      <c r="R3" s="191" t="str">
        <f>'1A-Bilant'!C5</f>
        <v>N-1</v>
      </c>
      <c r="S3" s="191" t="str">
        <f>'1A-Bilant'!D5</f>
        <v>N</v>
      </c>
      <c r="T3" s="191">
        <f>'1A-Bilant'!E5</f>
        <v>1</v>
      </c>
      <c r="U3" s="191">
        <f>'1A-Bilant'!F5</f>
        <v>2</v>
      </c>
      <c r="V3" s="191">
        <f>'1A-Bilant'!G5</f>
        <v>3</v>
      </c>
      <c r="W3" s="191">
        <f>'1A-Bilant'!H5</f>
        <v>4</v>
      </c>
      <c r="X3" s="191">
        <f>'1A-Bilant'!I5</f>
        <v>5</v>
      </c>
      <c r="Y3" s="191">
        <f>'1A-Bilant'!J5</f>
        <v>6</v>
      </c>
      <c r="Z3" s="191">
        <f>'1A-Bilant'!K5</f>
        <v>7</v>
      </c>
      <c r="AA3" s="191">
        <f>'1A-Bilant'!L5</f>
        <v>8</v>
      </c>
      <c r="AB3" s="191">
        <f>'1A-Bilant'!M5</f>
        <v>9</v>
      </c>
      <c r="AC3" s="191">
        <f>'1A-Bilant'!N5</f>
        <v>10</v>
      </c>
      <c r="AD3" s="200"/>
      <c r="AE3" s="200"/>
      <c r="AF3" s="192"/>
      <c r="AG3" s="190" t="s">
        <v>280</v>
      </c>
      <c r="AH3" s="191" t="str">
        <f>'1A-Bilant'!C5</f>
        <v>N-1</v>
      </c>
      <c r="AI3" s="191" t="str">
        <f>'1A-Bilant'!D5</f>
        <v>N</v>
      </c>
      <c r="AJ3" s="191">
        <f>'1A-Bilant'!E5</f>
        <v>1</v>
      </c>
      <c r="AK3" s="191">
        <f>'1A-Bilant'!F5</f>
        <v>2</v>
      </c>
      <c r="AL3" s="191">
        <f>'1A-Bilant'!G5</f>
        <v>3</v>
      </c>
      <c r="AM3" s="191">
        <f>'1A-Bilant'!H5</f>
        <v>4</v>
      </c>
      <c r="AN3" s="191">
        <f>'1A-Bilant'!I5</f>
        <v>5</v>
      </c>
      <c r="AO3" s="191">
        <f>'1A-Bilant'!J5</f>
        <v>6</v>
      </c>
      <c r="AP3" s="191">
        <f>'1A-Bilant'!K5</f>
        <v>7</v>
      </c>
      <c r="AQ3" s="191">
        <f>'1A-Bilant'!L5</f>
        <v>8</v>
      </c>
      <c r="AR3" s="191">
        <f>'1A-Bilant'!M5</f>
        <v>9</v>
      </c>
      <c r="AS3" s="191">
        <f>'1A-Bilant'!N5</f>
        <v>10</v>
      </c>
    </row>
    <row r="4" spans="1:45" s="42" customFormat="1" ht="15.75" x14ac:dyDescent="0.2">
      <c r="A4" s="32" t="s">
        <v>82</v>
      </c>
      <c r="B4" s="36">
        <f>'1A-Bilant'!B28</f>
        <v>0</v>
      </c>
      <c r="C4" s="36">
        <f>'1A-Bilant'!C28</f>
        <v>0</v>
      </c>
      <c r="D4" s="36">
        <f>'1A-Bilant'!D28</f>
        <v>0</v>
      </c>
      <c r="E4" s="36">
        <f>'1A-Bilant'!E28</f>
        <v>0</v>
      </c>
      <c r="F4" s="36">
        <f>'1A-Bilant'!F28</f>
        <v>0</v>
      </c>
      <c r="G4" s="36">
        <f>'1A-Bilant'!G28</f>
        <v>0</v>
      </c>
      <c r="H4" s="36">
        <f>'1A-Bilant'!H28</f>
        <v>0</v>
      </c>
      <c r="I4" s="36">
        <f>'1A-Bilant'!I28</f>
        <v>0</v>
      </c>
      <c r="J4" s="36">
        <f>'1A-Bilant'!J28</f>
        <v>0</v>
      </c>
      <c r="K4" s="36">
        <f>'1A-Bilant'!K28</f>
        <v>0</v>
      </c>
      <c r="L4" s="36">
        <f>'1A-Bilant'!L28</f>
        <v>0</v>
      </c>
      <c r="M4" s="36">
        <f>'1A-Bilant'!M28</f>
        <v>0</v>
      </c>
      <c r="N4" s="36">
        <f>'1A-Bilant'!N28</f>
        <v>0</v>
      </c>
      <c r="O4" s="37"/>
      <c r="P4" s="32" t="s">
        <v>82</v>
      </c>
      <c r="Q4" s="39" t="str">
        <f t="shared" ref="Q4:Q22" si="0">IF(ISERROR(B4/B$21),"",B4/B$21)</f>
        <v/>
      </c>
      <c r="R4" s="39" t="str">
        <f t="shared" ref="R4:AC19" si="1">IF(ISERROR(C4/C$21),"",C4/C$21)</f>
        <v/>
      </c>
      <c r="S4" s="39" t="str">
        <f t="shared" si="1"/>
        <v/>
      </c>
      <c r="T4" s="39" t="str">
        <f t="shared" si="1"/>
        <v/>
      </c>
      <c r="U4" s="39" t="str">
        <f t="shared" si="1"/>
        <v/>
      </c>
      <c r="V4" s="39" t="str">
        <f t="shared" si="1"/>
        <v/>
      </c>
      <c r="W4" s="39" t="str">
        <f t="shared" si="1"/>
        <v/>
      </c>
      <c r="X4" s="39" t="str">
        <f t="shared" si="1"/>
        <v/>
      </c>
      <c r="Y4" s="39" t="str">
        <f t="shared" si="1"/>
        <v/>
      </c>
      <c r="Z4" s="39" t="str">
        <f t="shared" si="1"/>
        <v/>
      </c>
      <c r="AA4" s="39" t="str">
        <f t="shared" si="1"/>
        <v/>
      </c>
      <c r="AB4" s="39" t="str">
        <f t="shared" si="1"/>
        <v/>
      </c>
      <c r="AC4" s="39" t="str">
        <f t="shared" si="1"/>
        <v/>
      </c>
      <c r="AD4" s="201"/>
      <c r="AE4" s="201"/>
      <c r="AF4" s="37"/>
      <c r="AG4" s="32" t="s">
        <v>82</v>
      </c>
      <c r="AH4" s="39" t="str">
        <f t="shared" ref="AH4:AH22" si="2">IF(ISERROR((C4-B4)/B4),"",(C4-B4)/B4)</f>
        <v/>
      </c>
      <c r="AI4" s="39" t="str">
        <f t="shared" ref="AI4:AS19" si="3">IF(ISERROR((D4-C4)/C4),"",(D4-C4)/C4)</f>
        <v/>
      </c>
      <c r="AJ4" s="39" t="str">
        <f t="shared" si="3"/>
        <v/>
      </c>
      <c r="AK4" s="39" t="str">
        <f t="shared" si="3"/>
        <v/>
      </c>
      <c r="AL4" s="39" t="str">
        <f t="shared" si="3"/>
        <v/>
      </c>
      <c r="AM4" s="39" t="str">
        <f t="shared" si="3"/>
        <v/>
      </c>
      <c r="AN4" s="39" t="str">
        <f t="shared" si="3"/>
        <v/>
      </c>
      <c r="AO4" s="39" t="str">
        <f t="shared" si="3"/>
        <v/>
      </c>
      <c r="AP4" s="39" t="str">
        <f t="shared" si="3"/>
        <v/>
      </c>
      <c r="AQ4" s="39" t="str">
        <f t="shared" si="3"/>
        <v/>
      </c>
      <c r="AR4" s="39" t="str">
        <f t="shared" si="3"/>
        <v/>
      </c>
      <c r="AS4" s="39" t="str">
        <f t="shared" si="3"/>
        <v/>
      </c>
    </row>
    <row r="5" spans="1:45" s="42" customFormat="1" ht="15.75" x14ac:dyDescent="0.2">
      <c r="A5" s="32" t="s">
        <v>83</v>
      </c>
      <c r="B5" s="36">
        <f>SUM(B6:B9)</f>
        <v>0</v>
      </c>
      <c r="C5" s="36">
        <f t="shared" ref="C5:N5" si="4">SUM(C6:C9)</f>
        <v>0</v>
      </c>
      <c r="D5" s="36">
        <f t="shared" si="4"/>
        <v>0</v>
      </c>
      <c r="E5" s="36">
        <f t="shared" si="4"/>
        <v>0</v>
      </c>
      <c r="F5" s="36">
        <f t="shared" si="4"/>
        <v>0</v>
      </c>
      <c r="G5" s="36">
        <f t="shared" si="4"/>
        <v>0</v>
      </c>
      <c r="H5" s="36">
        <f t="shared" si="4"/>
        <v>0</v>
      </c>
      <c r="I5" s="36">
        <f t="shared" si="4"/>
        <v>0</v>
      </c>
      <c r="J5" s="36">
        <f t="shared" si="4"/>
        <v>0</v>
      </c>
      <c r="K5" s="36">
        <f t="shared" si="4"/>
        <v>0</v>
      </c>
      <c r="L5" s="36">
        <f t="shared" si="4"/>
        <v>0</v>
      </c>
      <c r="M5" s="36">
        <f t="shared" si="4"/>
        <v>0</v>
      </c>
      <c r="N5" s="36">
        <f t="shared" si="4"/>
        <v>0</v>
      </c>
      <c r="O5" s="37"/>
      <c r="P5" s="32" t="s">
        <v>83</v>
      </c>
      <c r="Q5" s="39" t="str">
        <f t="shared" si="0"/>
        <v/>
      </c>
      <c r="R5" s="39" t="str">
        <f t="shared" si="1"/>
        <v/>
      </c>
      <c r="S5" s="39" t="str">
        <f t="shared" si="1"/>
        <v/>
      </c>
      <c r="T5" s="39" t="str">
        <f t="shared" si="1"/>
        <v/>
      </c>
      <c r="U5" s="39" t="str">
        <f t="shared" si="1"/>
        <v/>
      </c>
      <c r="V5" s="39" t="str">
        <f t="shared" si="1"/>
        <v/>
      </c>
      <c r="W5" s="39" t="str">
        <f t="shared" si="1"/>
        <v/>
      </c>
      <c r="X5" s="39" t="str">
        <f t="shared" si="1"/>
        <v/>
      </c>
      <c r="Y5" s="39" t="str">
        <f t="shared" si="1"/>
        <v/>
      </c>
      <c r="Z5" s="39" t="str">
        <f t="shared" si="1"/>
        <v/>
      </c>
      <c r="AA5" s="39" t="str">
        <f t="shared" si="1"/>
        <v/>
      </c>
      <c r="AB5" s="39" t="str">
        <f t="shared" si="1"/>
        <v/>
      </c>
      <c r="AC5" s="39" t="str">
        <f t="shared" si="1"/>
        <v/>
      </c>
      <c r="AD5" s="201"/>
      <c r="AE5" s="201"/>
      <c r="AF5" s="37"/>
      <c r="AG5" s="32" t="s">
        <v>83</v>
      </c>
      <c r="AH5" s="39" t="str">
        <f t="shared" si="2"/>
        <v/>
      </c>
      <c r="AI5" s="39" t="str">
        <f t="shared" si="3"/>
        <v/>
      </c>
      <c r="AJ5" s="39" t="str">
        <f t="shared" si="3"/>
        <v/>
      </c>
      <c r="AK5" s="39" t="str">
        <f t="shared" si="3"/>
        <v/>
      </c>
      <c r="AL5" s="39" t="str">
        <f t="shared" si="3"/>
        <v/>
      </c>
      <c r="AM5" s="39" t="str">
        <f t="shared" si="3"/>
        <v/>
      </c>
      <c r="AN5" s="39" t="str">
        <f t="shared" si="3"/>
        <v/>
      </c>
      <c r="AO5" s="39" t="str">
        <f t="shared" si="3"/>
        <v/>
      </c>
      <c r="AP5" s="39" t="str">
        <f t="shared" si="3"/>
        <v/>
      </c>
      <c r="AQ5" s="39" t="str">
        <f t="shared" si="3"/>
        <v/>
      </c>
      <c r="AR5" s="39" t="str">
        <f t="shared" si="3"/>
        <v/>
      </c>
      <c r="AS5" s="39" t="str">
        <f t="shared" si="3"/>
        <v/>
      </c>
    </row>
    <row r="6" spans="1:45" s="42" customFormat="1" ht="15.75" x14ac:dyDescent="0.2">
      <c r="A6" s="43" t="s">
        <v>81</v>
      </c>
      <c r="B6" s="44">
        <f>'1A-Bilant'!B35</f>
        <v>0</v>
      </c>
      <c r="C6" s="44">
        <f>'1A-Bilant'!C35</f>
        <v>0</v>
      </c>
      <c r="D6" s="44">
        <f>'1A-Bilant'!D35</f>
        <v>0</v>
      </c>
      <c r="E6" s="44">
        <f>'1A-Bilant'!E35</f>
        <v>0</v>
      </c>
      <c r="F6" s="44">
        <f>'1A-Bilant'!F35</f>
        <v>0</v>
      </c>
      <c r="G6" s="44">
        <f>'1A-Bilant'!G35</f>
        <v>0</v>
      </c>
      <c r="H6" s="44">
        <f>'1A-Bilant'!H35</f>
        <v>0</v>
      </c>
      <c r="I6" s="44">
        <f>'1A-Bilant'!I35</f>
        <v>0</v>
      </c>
      <c r="J6" s="44">
        <f>'1A-Bilant'!J35</f>
        <v>0</v>
      </c>
      <c r="K6" s="44">
        <f>'1A-Bilant'!K35</f>
        <v>0</v>
      </c>
      <c r="L6" s="44">
        <f>'1A-Bilant'!L35</f>
        <v>0</v>
      </c>
      <c r="M6" s="44">
        <f>'1A-Bilant'!M35</f>
        <v>0</v>
      </c>
      <c r="N6" s="44">
        <f>'1A-Bilant'!N35</f>
        <v>0</v>
      </c>
      <c r="O6" s="37"/>
      <c r="P6" s="43" t="s">
        <v>81</v>
      </c>
      <c r="Q6" s="38" t="str">
        <f t="shared" si="0"/>
        <v/>
      </c>
      <c r="R6" s="38" t="str">
        <f t="shared" si="1"/>
        <v/>
      </c>
      <c r="S6" s="38" t="str">
        <f t="shared" si="1"/>
        <v/>
      </c>
      <c r="T6" s="38" t="str">
        <f t="shared" si="1"/>
        <v/>
      </c>
      <c r="U6" s="38" t="str">
        <f t="shared" si="1"/>
        <v/>
      </c>
      <c r="V6" s="38" t="str">
        <f t="shared" si="1"/>
        <v/>
      </c>
      <c r="W6" s="38" t="str">
        <f t="shared" si="1"/>
        <v/>
      </c>
      <c r="X6" s="38" t="str">
        <f t="shared" si="1"/>
        <v/>
      </c>
      <c r="Y6" s="38" t="str">
        <f t="shared" si="1"/>
        <v/>
      </c>
      <c r="Z6" s="38" t="str">
        <f t="shared" si="1"/>
        <v/>
      </c>
      <c r="AA6" s="38" t="str">
        <f t="shared" si="1"/>
        <v/>
      </c>
      <c r="AB6" s="38" t="str">
        <f t="shared" si="1"/>
        <v/>
      </c>
      <c r="AC6" s="38" t="str">
        <f t="shared" si="1"/>
        <v/>
      </c>
      <c r="AD6" s="202"/>
      <c r="AE6" s="202"/>
      <c r="AF6" s="33"/>
      <c r="AG6" s="43" t="s">
        <v>81</v>
      </c>
      <c r="AH6" s="38" t="str">
        <f t="shared" si="2"/>
        <v/>
      </c>
      <c r="AI6" s="38" t="str">
        <f t="shared" si="3"/>
        <v/>
      </c>
      <c r="AJ6" s="38" t="str">
        <f t="shared" si="3"/>
        <v/>
      </c>
      <c r="AK6" s="38" t="str">
        <f t="shared" si="3"/>
        <v/>
      </c>
      <c r="AL6" s="38" t="str">
        <f t="shared" si="3"/>
        <v/>
      </c>
      <c r="AM6" s="38" t="str">
        <f t="shared" si="3"/>
        <v/>
      </c>
      <c r="AN6" s="38" t="str">
        <f t="shared" si="3"/>
        <v/>
      </c>
      <c r="AO6" s="38" t="str">
        <f t="shared" si="3"/>
        <v/>
      </c>
      <c r="AP6" s="38" t="str">
        <f t="shared" si="3"/>
        <v/>
      </c>
      <c r="AQ6" s="38" t="str">
        <f t="shared" si="3"/>
        <v/>
      </c>
      <c r="AR6" s="38" t="str">
        <f t="shared" si="3"/>
        <v/>
      </c>
      <c r="AS6" s="38" t="str">
        <f t="shared" si="3"/>
        <v/>
      </c>
    </row>
    <row r="7" spans="1:45" s="42" customFormat="1" ht="15.75" x14ac:dyDescent="0.2">
      <c r="A7" s="43" t="s">
        <v>80</v>
      </c>
      <c r="B7" s="44">
        <f>'1A-Bilant'!B36</f>
        <v>0</v>
      </c>
      <c r="C7" s="44">
        <f>'1A-Bilant'!C36</f>
        <v>0</v>
      </c>
      <c r="D7" s="44">
        <f>'1A-Bilant'!D36</f>
        <v>0</v>
      </c>
      <c r="E7" s="44">
        <f>'1A-Bilant'!E36</f>
        <v>0</v>
      </c>
      <c r="F7" s="44">
        <f>'1A-Bilant'!F36</f>
        <v>0</v>
      </c>
      <c r="G7" s="44">
        <f>'1A-Bilant'!G36</f>
        <v>0</v>
      </c>
      <c r="H7" s="44">
        <f>'1A-Bilant'!H36</f>
        <v>0</v>
      </c>
      <c r="I7" s="44">
        <f>'1A-Bilant'!I36</f>
        <v>0</v>
      </c>
      <c r="J7" s="44">
        <f>'1A-Bilant'!J36</f>
        <v>0</v>
      </c>
      <c r="K7" s="44">
        <f>'1A-Bilant'!K36</f>
        <v>0</v>
      </c>
      <c r="L7" s="44">
        <f>'1A-Bilant'!L36</f>
        <v>0</v>
      </c>
      <c r="M7" s="44">
        <f>'1A-Bilant'!M36</f>
        <v>0</v>
      </c>
      <c r="N7" s="44">
        <f>'1A-Bilant'!N36</f>
        <v>0</v>
      </c>
      <c r="O7" s="37"/>
      <c r="P7" s="43" t="s">
        <v>80</v>
      </c>
      <c r="Q7" s="38" t="str">
        <f t="shared" si="0"/>
        <v/>
      </c>
      <c r="R7" s="38" t="str">
        <f t="shared" si="1"/>
        <v/>
      </c>
      <c r="S7" s="38" t="str">
        <f t="shared" si="1"/>
        <v/>
      </c>
      <c r="T7" s="38" t="str">
        <f t="shared" si="1"/>
        <v/>
      </c>
      <c r="U7" s="38" t="str">
        <f t="shared" si="1"/>
        <v/>
      </c>
      <c r="V7" s="38" t="str">
        <f t="shared" si="1"/>
        <v/>
      </c>
      <c r="W7" s="38" t="str">
        <f t="shared" si="1"/>
        <v/>
      </c>
      <c r="X7" s="38" t="str">
        <f t="shared" si="1"/>
        <v/>
      </c>
      <c r="Y7" s="38" t="str">
        <f t="shared" si="1"/>
        <v/>
      </c>
      <c r="Z7" s="38" t="str">
        <f t="shared" si="1"/>
        <v/>
      </c>
      <c r="AA7" s="38" t="str">
        <f t="shared" si="1"/>
        <v/>
      </c>
      <c r="AB7" s="38" t="str">
        <f t="shared" si="1"/>
        <v/>
      </c>
      <c r="AC7" s="38" t="str">
        <f t="shared" si="1"/>
        <v/>
      </c>
      <c r="AD7" s="202"/>
      <c r="AE7" s="202"/>
      <c r="AF7" s="33"/>
      <c r="AG7" s="43" t="s">
        <v>80</v>
      </c>
      <c r="AH7" s="38" t="str">
        <f t="shared" si="2"/>
        <v/>
      </c>
      <c r="AI7" s="38" t="str">
        <f t="shared" si="3"/>
        <v/>
      </c>
      <c r="AJ7" s="38" t="str">
        <f t="shared" si="3"/>
        <v/>
      </c>
      <c r="AK7" s="38" t="str">
        <f t="shared" si="3"/>
        <v/>
      </c>
      <c r="AL7" s="38" t="str">
        <f t="shared" si="3"/>
        <v/>
      </c>
      <c r="AM7" s="38" t="str">
        <f t="shared" si="3"/>
        <v/>
      </c>
      <c r="AN7" s="38" t="str">
        <f t="shared" si="3"/>
        <v/>
      </c>
      <c r="AO7" s="38" t="str">
        <f t="shared" si="3"/>
        <v/>
      </c>
      <c r="AP7" s="38" t="str">
        <f t="shared" si="3"/>
        <v/>
      </c>
      <c r="AQ7" s="38" t="str">
        <f t="shared" si="3"/>
        <v/>
      </c>
      <c r="AR7" s="38" t="str">
        <f t="shared" si="3"/>
        <v/>
      </c>
      <c r="AS7" s="38" t="str">
        <f t="shared" si="3"/>
        <v/>
      </c>
    </row>
    <row r="8" spans="1:45" s="42" customFormat="1" ht="15" customHeight="1" x14ac:dyDescent="0.2">
      <c r="A8" s="43" t="s">
        <v>99</v>
      </c>
      <c r="B8" s="44">
        <f>'1A-Bilant'!B40</f>
        <v>0</v>
      </c>
      <c r="C8" s="44">
        <f>'1A-Bilant'!C40</f>
        <v>0</v>
      </c>
      <c r="D8" s="44">
        <f>'1A-Bilant'!D40</f>
        <v>0</v>
      </c>
      <c r="E8" s="44">
        <f>'1A-Bilant'!E40</f>
        <v>0</v>
      </c>
      <c r="F8" s="44">
        <f>'1A-Bilant'!F40</f>
        <v>0</v>
      </c>
      <c r="G8" s="44">
        <f>'1A-Bilant'!G40</f>
        <v>0</v>
      </c>
      <c r="H8" s="44">
        <f>'1A-Bilant'!H40</f>
        <v>0</v>
      </c>
      <c r="I8" s="44">
        <f>'1A-Bilant'!I40</f>
        <v>0</v>
      </c>
      <c r="J8" s="44">
        <f>'1A-Bilant'!J40</f>
        <v>0</v>
      </c>
      <c r="K8" s="44">
        <f>'1A-Bilant'!K40</f>
        <v>0</v>
      </c>
      <c r="L8" s="44">
        <f>'1A-Bilant'!L40</f>
        <v>0</v>
      </c>
      <c r="M8" s="44">
        <f>'1A-Bilant'!M40</f>
        <v>0</v>
      </c>
      <c r="N8" s="44">
        <f>'1A-Bilant'!N40</f>
        <v>0</v>
      </c>
      <c r="O8" s="37"/>
      <c r="P8" s="43" t="s">
        <v>99</v>
      </c>
      <c r="Q8" s="38" t="str">
        <f t="shared" si="0"/>
        <v/>
      </c>
      <c r="R8" s="38" t="str">
        <f t="shared" si="1"/>
        <v/>
      </c>
      <c r="S8" s="38" t="str">
        <f t="shared" si="1"/>
        <v/>
      </c>
      <c r="T8" s="38" t="str">
        <f t="shared" si="1"/>
        <v/>
      </c>
      <c r="U8" s="38" t="str">
        <f t="shared" si="1"/>
        <v/>
      </c>
      <c r="V8" s="38" t="str">
        <f t="shared" si="1"/>
        <v/>
      </c>
      <c r="W8" s="38" t="str">
        <f t="shared" si="1"/>
        <v/>
      </c>
      <c r="X8" s="38" t="str">
        <f t="shared" si="1"/>
        <v/>
      </c>
      <c r="Y8" s="38" t="str">
        <f t="shared" si="1"/>
        <v/>
      </c>
      <c r="Z8" s="38" t="str">
        <f t="shared" si="1"/>
        <v/>
      </c>
      <c r="AA8" s="38" t="str">
        <f t="shared" si="1"/>
        <v/>
      </c>
      <c r="AB8" s="38" t="str">
        <f t="shared" si="1"/>
        <v/>
      </c>
      <c r="AC8" s="38" t="str">
        <f t="shared" si="1"/>
        <v/>
      </c>
      <c r="AD8" s="202"/>
      <c r="AE8" s="202"/>
      <c r="AF8" s="33"/>
      <c r="AG8" s="43" t="s">
        <v>99</v>
      </c>
      <c r="AH8" s="38" t="str">
        <f t="shared" si="2"/>
        <v/>
      </c>
      <c r="AI8" s="38" t="str">
        <f t="shared" si="3"/>
        <v/>
      </c>
      <c r="AJ8" s="38" t="str">
        <f t="shared" si="3"/>
        <v/>
      </c>
      <c r="AK8" s="38" t="str">
        <f t="shared" si="3"/>
        <v/>
      </c>
      <c r="AL8" s="38" t="str">
        <f t="shared" si="3"/>
        <v/>
      </c>
      <c r="AM8" s="38" t="str">
        <f t="shared" si="3"/>
        <v/>
      </c>
      <c r="AN8" s="38" t="str">
        <f t="shared" si="3"/>
        <v/>
      </c>
      <c r="AO8" s="38" t="str">
        <f t="shared" si="3"/>
        <v/>
      </c>
      <c r="AP8" s="38" t="str">
        <f t="shared" si="3"/>
        <v/>
      </c>
      <c r="AQ8" s="38" t="str">
        <f t="shared" si="3"/>
        <v/>
      </c>
      <c r="AR8" s="38" t="str">
        <f t="shared" si="3"/>
        <v/>
      </c>
      <c r="AS8" s="38" t="str">
        <f t="shared" si="3"/>
        <v/>
      </c>
    </row>
    <row r="9" spans="1:45" s="42" customFormat="1" ht="15.75" x14ac:dyDescent="0.2">
      <c r="A9" s="43" t="s">
        <v>79</v>
      </c>
      <c r="B9" s="44">
        <f>'1A-Bilant'!B37+'1A-Bilant'!B38</f>
        <v>0</v>
      </c>
      <c r="C9" s="44">
        <f>'1A-Bilant'!C37+'1A-Bilant'!C38</f>
        <v>0</v>
      </c>
      <c r="D9" s="44">
        <f>'1A-Bilant'!D37+'1A-Bilant'!D38</f>
        <v>0</v>
      </c>
      <c r="E9" s="44">
        <f>'1A-Bilant'!E37+'1A-Bilant'!E38</f>
        <v>0</v>
      </c>
      <c r="F9" s="44">
        <f>'1A-Bilant'!F37+'1A-Bilant'!F38</f>
        <v>0</v>
      </c>
      <c r="G9" s="44">
        <f>'1A-Bilant'!G37+'1A-Bilant'!G38</f>
        <v>0</v>
      </c>
      <c r="H9" s="44">
        <f>'1A-Bilant'!H37+'1A-Bilant'!H38</f>
        <v>0</v>
      </c>
      <c r="I9" s="44">
        <f>'1A-Bilant'!I37+'1A-Bilant'!I38</f>
        <v>0</v>
      </c>
      <c r="J9" s="44">
        <f>'1A-Bilant'!J37+'1A-Bilant'!J38</f>
        <v>0</v>
      </c>
      <c r="K9" s="44">
        <f>'1A-Bilant'!K37+'1A-Bilant'!K38</f>
        <v>0</v>
      </c>
      <c r="L9" s="44">
        <f>'1A-Bilant'!L37+'1A-Bilant'!L38</f>
        <v>0</v>
      </c>
      <c r="M9" s="44">
        <f>'1A-Bilant'!M37+'1A-Bilant'!M38</f>
        <v>0</v>
      </c>
      <c r="N9" s="44">
        <f>'1A-Bilant'!N37+'1A-Bilant'!N38</f>
        <v>0</v>
      </c>
      <c r="O9" s="37"/>
      <c r="P9" s="43" t="s">
        <v>79</v>
      </c>
      <c r="Q9" s="38" t="str">
        <f t="shared" si="0"/>
        <v/>
      </c>
      <c r="R9" s="38" t="str">
        <f t="shared" si="1"/>
        <v/>
      </c>
      <c r="S9" s="38" t="str">
        <f t="shared" si="1"/>
        <v/>
      </c>
      <c r="T9" s="38" t="str">
        <f t="shared" si="1"/>
        <v/>
      </c>
      <c r="U9" s="38" t="str">
        <f t="shared" si="1"/>
        <v/>
      </c>
      <c r="V9" s="38" t="str">
        <f t="shared" si="1"/>
        <v/>
      </c>
      <c r="W9" s="38" t="str">
        <f t="shared" si="1"/>
        <v/>
      </c>
      <c r="X9" s="38" t="str">
        <f t="shared" si="1"/>
        <v/>
      </c>
      <c r="Y9" s="38" t="str">
        <f t="shared" si="1"/>
        <v/>
      </c>
      <c r="Z9" s="38" t="str">
        <f t="shared" si="1"/>
        <v/>
      </c>
      <c r="AA9" s="38" t="str">
        <f t="shared" si="1"/>
        <v/>
      </c>
      <c r="AB9" s="38" t="str">
        <f t="shared" si="1"/>
        <v/>
      </c>
      <c r="AC9" s="38" t="str">
        <f t="shared" si="1"/>
        <v/>
      </c>
      <c r="AD9" s="202"/>
      <c r="AE9" s="202"/>
      <c r="AF9" s="33"/>
      <c r="AG9" s="43" t="s">
        <v>79</v>
      </c>
      <c r="AH9" s="38" t="str">
        <f t="shared" si="2"/>
        <v/>
      </c>
      <c r="AI9" s="38" t="str">
        <f t="shared" si="3"/>
        <v/>
      </c>
      <c r="AJ9" s="38" t="str">
        <f t="shared" si="3"/>
        <v/>
      </c>
      <c r="AK9" s="38" t="str">
        <f t="shared" si="3"/>
        <v/>
      </c>
      <c r="AL9" s="38" t="str">
        <f t="shared" si="3"/>
        <v/>
      </c>
      <c r="AM9" s="38" t="str">
        <f t="shared" si="3"/>
        <v/>
      </c>
      <c r="AN9" s="38" t="str">
        <f t="shared" si="3"/>
        <v/>
      </c>
      <c r="AO9" s="38" t="str">
        <f t="shared" si="3"/>
        <v/>
      </c>
      <c r="AP9" s="38" t="str">
        <f t="shared" si="3"/>
        <v/>
      </c>
      <c r="AQ9" s="38" t="str">
        <f t="shared" si="3"/>
        <v/>
      </c>
      <c r="AR9" s="38" t="str">
        <f t="shared" si="3"/>
        <v/>
      </c>
      <c r="AS9" s="38" t="str">
        <f t="shared" si="3"/>
        <v/>
      </c>
    </row>
    <row r="10" spans="1:45" s="42" customFormat="1" ht="15.75" x14ac:dyDescent="0.2">
      <c r="A10" s="32" t="s">
        <v>84</v>
      </c>
      <c r="B10" s="36">
        <f>B4+B5</f>
        <v>0</v>
      </c>
      <c r="C10" s="36">
        <f t="shared" ref="C10:N10" si="5">C4+C5</f>
        <v>0</v>
      </c>
      <c r="D10" s="36">
        <f t="shared" si="5"/>
        <v>0</v>
      </c>
      <c r="E10" s="36">
        <f t="shared" si="5"/>
        <v>0</v>
      </c>
      <c r="F10" s="36">
        <f t="shared" si="5"/>
        <v>0</v>
      </c>
      <c r="G10" s="36">
        <f t="shared" si="5"/>
        <v>0</v>
      </c>
      <c r="H10" s="36">
        <f t="shared" si="5"/>
        <v>0</v>
      </c>
      <c r="I10" s="36">
        <f>I4+I5</f>
        <v>0</v>
      </c>
      <c r="J10" s="36">
        <f t="shared" si="5"/>
        <v>0</v>
      </c>
      <c r="K10" s="36">
        <f t="shared" si="5"/>
        <v>0</v>
      </c>
      <c r="L10" s="36">
        <f t="shared" si="5"/>
        <v>0</v>
      </c>
      <c r="M10" s="36">
        <f t="shared" si="5"/>
        <v>0</v>
      </c>
      <c r="N10" s="36">
        <f t="shared" si="5"/>
        <v>0</v>
      </c>
      <c r="O10" s="37"/>
      <c r="P10" s="32" t="s">
        <v>84</v>
      </c>
      <c r="Q10" s="39" t="str">
        <f t="shared" si="0"/>
        <v/>
      </c>
      <c r="R10" s="39" t="str">
        <f t="shared" si="1"/>
        <v/>
      </c>
      <c r="S10" s="39" t="str">
        <f t="shared" si="1"/>
        <v/>
      </c>
      <c r="T10" s="39" t="str">
        <f t="shared" si="1"/>
        <v/>
      </c>
      <c r="U10" s="39" t="str">
        <f t="shared" si="1"/>
        <v/>
      </c>
      <c r="V10" s="39" t="str">
        <f t="shared" si="1"/>
        <v/>
      </c>
      <c r="W10" s="39" t="str">
        <f t="shared" si="1"/>
        <v/>
      </c>
      <c r="X10" s="39" t="str">
        <f t="shared" si="1"/>
        <v/>
      </c>
      <c r="Y10" s="39" t="str">
        <f t="shared" si="1"/>
        <v/>
      </c>
      <c r="Z10" s="39" t="str">
        <f t="shared" si="1"/>
        <v/>
      </c>
      <c r="AA10" s="39" t="str">
        <f t="shared" si="1"/>
        <v/>
      </c>
      <c r="AB10" s="39" t="str">
        <f t="shared" si="1"/>
        <v/>
      </c>
      <c r="AC10" s="39" t="str">
        <f t="shared" si="1"/>
        <v/>
      </c>
      <c r="AD10" s="201"/>
      <c r="AE10" s="201"/>
      <c r="AF10" s="37"/>
      <c r="AG10" s="32" t="s">
        <v>84</v>
      </c>
      <c r="AH10" s="39" t="str">
        <f t="shared" si="2"/>
        <v/>
      </c>
      <c r="AI10" s="39" t="str">
        <f t="shared" si="3"/>
        <v/>
      </c>
      <c r="AJ10" s="39" t="str">
        <f t="shared" si="3"/>
        <v/>
      </c>
      <c r="AK10" s="39" t="str">
        <f t="shared" si="3"/>
        <v/>
      </c>
      <c r="AL10" s="39" t="str">
        <f t="shared" si="3"/>
        <v/>
      </c>
      <c r="AM10" s="39" t="str">
        <f t="shared" si="3"/>
        <v/>
      </c>
      <c r="AN10" s="39" t="str">
        <f t="shared" si="3"/>
        <v/>
      </c>
      <c r="AO10" s="39" t="str">
        <f t="shared" si="3"/>
        <v/>
      </c>
      <c r="AP10" s="39" t="str">
        <f t="shared" si="3"/>
        <v/>
      </c>
      <c r="AQ10" s="39" t="str">
        <f t="shared" si="3"/>
        <v/>
      </c>
      <c r="AR10" s="39" t="str">
        <f t="shared" si="3"/>
        <v/>
      </c>
      <c r="AS10" s="39" t="str">
        <f t="shared" si="3"/>
        <v/>
      </c>
    </row>
    <row r="11" spans="1:45" s="42" customFormat="1" ht="15.75" x14ac:dyDescent="0.2">
      <c r="A11" s="32" t="s">
        <v>85</v>
      </c>
      <c r="B11" s="36">
        <f>SUM(B12:B15)</f>
        <v>0</v>
      </c>
      <c r="C11" s="36">
        <f t="shared" ref="C11:N11" si="6">SUM(C12:C15)</f>
        <v>0</v>
      </c>
      <c r="D11" s="36">
        <f t="shared" si="6"/>
        <v>0</v>
      </c>
      <c r="E11" s="36">
        <f t="shared" si="6"/>
        <v>0</v>
      </c>
      <c r="F11" s="36">
        <f t="shared" si="6"/>
        <v>0</v>
      </c>
      <c r="G11" s="36">
        <f t="shared" si="6"/>
        <v>0</v>
      </c>
      <c r="H11" s="36">
        <f t="shared" si="6"/>
        <v>0</v>
      </c>
      <c r="I11" s="36">
        <f t="shared" si="6"/>
        <v>0</v>
      </c>
      <c r="J11" s="36">
        <f t="shared" si="6"/>
        <v>0</v>
      </c>
      <c r="K11" s="36">
        <f t="shared" si="6"/>
        <v>0</v>
      </c>
      <c r="L11" s="36">
        <f t="shared" si="6"/>
        <v>0</v>
      </c>
      <c r="M11" s="36">
        <f t="shared" si="6"/>
        <v>0</v>
      </c>
      <c r="N11" s="36">
        <f t="shared" si="6"/>
        <v>0</v>
      </c>
      <c r="O11" s="37"/>
      <c r="P11" s="32" t="s">
        <v>85</v>
      </c>
      <c r="Q11" s="39" t="str">
        <f t="shared" si="0"/>
        <v/>
      </c>
      <c r="R11" s="39" t="str">
        <f t="shared" si="1"/>
        <v/>
      </c>
      <c r="S11" s="39" t="str">
        <f t="shared" si="1"/>
        <v/>
      </c>
      <c r="T11" s="39" t="str">
        <f t="shared" si="1"/>
        <v/>
      </c>
      <c r="U11" s="39" t="str">
        <f t="shared" si="1"/>
        <v/>
      </c>
      <c r="V11" s="39" t="str">
        <f t="shared" si="1"/>
        <v/>
      </c>
      <c r="W11" s="39" t="str">
        <f t="shared" si="1"/>
        <v/>
      </c>
      <c r="X11" s="39" t="str">
        <f t="shared" si="1"/>
        <v/>
      </c>
      <c r="Y11" s="39" t="str">
        <f t="shared" si="1"/>
        <v/>
      </c>
      <c r="Z11" s="39" t="str">
        <f t="shared" si="1"/>
        <v/>
      </c>
      <c r="AA11" s="39" t="str">
        <f t="shared" si="1"/>
        <v/>
      </c>
      <c r="AB11" s="39" t="str">
        <f t="shared" si="1"/>
        <v/>
      </c>
      <c r="AC11" s="39" t="str">
        <f t="shared" si="1"/>
        <v/>
      </c>
      <c r="AD11" s="201"/>
      <c r="AE11" s="201"/>
      <c r="AF11" s="37"/>
      <c r="AG11" s="32" t="s">
        <v>85</v>
      </c>
      <c r="AH11" s="39" t="str">
        <f t="shared" si="2"/>
        <v/>
      </c>
      <c r="AI11" s="39" t="str">
        <f t="shared" si="3"/>
        <v/>
      </c>
      <c r="AJ11" s="39" t="str">
        <f t="shared" si="3"/>
        <v/>
      </c>
      <c r="AK11" s="39" t="str">
        <f t="shared" si="3"/>
        <v/>
      </c>
      <c r="AL11" s="39" t="str">
        <f t="shared" si="3"/>
        <v/>
      </c>
      <c r="AM11" s="39" t="str">
        <f t="shared" si="3"/>
        <v/>
      </c>
      <c r="AN11" s="39" t="str">
        <f t="shared" si="3"/>
        <v/>
      </c>
      <c r="AO11" s="39" t="str">
        <f t="shared" si="3"/>
        <v/>
      </c>
      <c r="AP11" s="39" t="str">
        <f t="shared" si="3"/>
        <v/>
      </c>
      <c r="AQ11" s="39" t="str">
        <f t="shared" si="3"/>
        <v/>
      </c>
      <c r="AR11" s="39" t="str">
        <f t="shared" si="3"/>
        <v/>
      </c>
      <c r="AS11" s="39" t="str">
        <f t="shared" si="3"/>
        <v/>
      </c>
    </row>
    <row r="12" spans="1:45" s="45" customFormat="1" ht="24" x14ac:dyDescent="0.2">
      <c r="A12" s="43" t="s">
        <v>87</v>
      </c>
      <c r="B12" s="44">
        <f>'1A-Bilant'!B44+'1A-Bilant'!B45</f>
        <v>0</v>
      </c>
      <c r="C12" s="44">
        <f>'1A-Bilant'!C44+'1A-Bilant'!C45</f>
        <v>0</v>
      </c>
      <c r="D12" s="44">
        <f>'1A-Bilant'!D44+'1A-Bilant'!D45</f>
        <v>0</v>
      </c>
      <c r="E12" s="44">
        <f>'1A-Bilant'!E44+'1A-Bilant'!E45</f>
        <v>0</v>
      </c>
      <c r="F12" s="44">
        <f>'1A-Bilant'!F44+'1A-Bilant'!F45</f>
        <v>0</v>
      </c>
      <c r="G12" s="44">
        <f>'1A-Bilant'!G44+'1A-Bilant'!G45</f>
        <v>0</v>
      </c>
      <c r="H12" s="44">
        <f>'1A-Bilant'!H44+'1A-Bilant'!H45</f>
        <v>0</v>
      </c>
      <c r="I12" s="44">
        <f>'1A-Bilant'!I44+'1A-Bilant'!I45</f>
        <v>0</v>
      </c>
      <c r="J12" s="44">
        <f>'1A-Bilant'!J44+'1A-Bilant'!J45</f>
        <v>0</v>
      </c>
      <c r="K12" s="44">
        <f>'1A-Bilant'!K44+'1A-Bilant'!K45</f>
        <v>0</v>
      </c>
      <c r="L12" s="44">
        <f>'1A-Bilant'!L44+'1A-Bilant'!L45</f>
        <v>0</v>
      </c>
      <c r="M12" s="44">
        <f>'1A-Bilant'!M44+'1A-Bilant'!M45</f>
        <v>0</v>
      </c>
      <c r="N12" s="44">
        <f>'1A-Bilant'!N44+'1A-Bilant'!N45</f>
        <v>0</v>
      </c>
      <c r="O12" s="33"/>
      <c r="P12" s="43" t="s">
        <v>87</v>
      </c>
      <c r="Q12" s="38" t="str">
        <f t="shared" si="0"/>
        <v/>
      </c>
      <c r="R12" s="38" t="str">
        <f t="shared" si="1"/>
        <v/>
      </c>
      <c r="S12" s="38" t="str">
        <f t="shared" si="1"/>
        <v/>
      </c>
      <c r="T12" s="38" t="str">
        <f t="shared" si="1"/>
        <v/>
      </c>
      <c r="U12" s="38" t="str">
        <f t="shared" si="1"/>
        <v/>
      </c>
      <c r="V12" s="38" t="str">
        <f t="shared" si="1"/>
        <v/>
      </c>
      <c r="W12" s="38" t="str">
        <f t="shared" si="1"/>
        <v/>
      </c>
      <c r="X12" s="38" t="str">
        <f t="shared" si="1"/>
        <v/>
      </c>
      <c r="Y12" s="38" t="str">
        <f t="shared" si="1"/>
        <v/>
      </c>
      <c r="Z12" s="38" t="str">
        <f t="shared" si="1"/>
        <v/>
      </c>
      <c r="AA12" s="38" t="str">
        <f t="shared" si="1"/>
        <v/>
      </c>
      <c r="AB12" s="38" t="str">
        <f t="shared" si="1"/>
        <v/>
      </c>
      <c r="AC12" s="38" t="str">
        <f t="shared" si="1"/>
        <v/>
      </c>
      <c r="AD12" s="202"/>
      <c r="AE12" s="202"/>
      <c r="AF12" s="33"/>
      <c r="AG12" s="43" t="s">
        <v>87</v>
      </c>
      <c r="AH12" s="38" t="str">
        <f t="shared" si="2"/>
        <v/>
      </c>
      <c r="AI12" s="38" t="str">
        <f t="shared" si="3"/>
        <v/>
      </c>
      <c r="AJ12" s="38" t="str">
        <f t="shared" si="3"/>
        <v/>
      </c>
      <c r="AK12" s="38" t="str">
        <f t="shared" si="3"/>
        <v/>
      </c>
      <c r="AL12" s="38" t="str">
        <f t="shared" si="3"/>
        <v/>
      </c>
      <c r="AM12" s="38" t="str">
        <f t="shared" si="3"/>
        <v/>
      </c>
      <c r="AN12" s="38" t="str">
        <f t="shared" si="3"/>
        <v/>
      </c>
      <c r="AO12" s="38" t="str">
        <f t="shared" si="3"/>
        <v/>
      </c>
      <c r="AP12" s="38" t="str">
        <f t="shared" si="3"/>
        <v/>
      </c>
      <c r="AQ12" s="38" t="str">
        <f t="shared" si="3"/>
        <v/>
      </c>
      <c r="AR12" s="38" t="str">
        <f t="shared" si="3"/>
        <v/>
      </c>
      <c r="AS12" s="38" t="str">
        <f t="shared" si="3"/>
        <v/>
      </c>
    </row>
    <row r="13" spans="1:45" s="45" customFormat="1" ht="15.75" x14ac:dyDescent="0.2">
      <c r="A13" s="43" t="s">
        <v>19</v>
      </c>
      <c r="B13" s="44">
        <f>'1A-Bilant'!B47+'1A-Bilant'!B48</f>
        <v>0</v>
      </c>
      <c r="C13" s="44">
        <f>'1A-Bilant'!C47+'1A-Bilant'!C48</f>
        <v>0</v>
      </c>
      <c r="D13" s="44">
        <f>'1A-Bilant'!D47+'1A-Bilant'!D48</f>
        <v>0</v>
      </c>
      <c r="E13" s="44">
        <f>'1A-Bilant'!E47+'1A-Bilant'!E48</f>
        <v>0</v>
      </c>
      <c r="F13" s="44">
        <f>'1A-Bilant'!F47+'1A-Bilant'!F48</f>
        <v>0</v>
      </c>
      <c r="G13" s="44">
        <f>'1A-Bilant'!G47+'1A-Bilant'!G48</f>
        <v>0</v>
      </c>
      <c r="H13" s="44">
        <f>'1A-Bilant'!H47+'1A-Bilant'!H48</f>
        <v>0</v>
      </c>
      <c r="I13" s="44">
        <f>'1A-Bilant'!I47+'1A-Bilant'!I48</f>
        <v>0</v>
      </c>
      <c r="J13" s="44">
        <f>'1A-Bilant'!J47+'1A-Bilant'!J48</f>
        <v>0</v>
      </c>
      <c r="K13" s="44">
        <f>'1A-Bilant'!K47+'1A-Bilant'!K48</f>
        <v>0</v>
      </c>
      <c r="L13" s="44">
        <f>'1A-Bilant'!L47+'1A-Bilant'!L48</f>
        <v>0</v>
      </c>
      <c r="M13" s="44">
        <f>'1A-Bilant'!M47+'1A-Bilant'!M48</f>
        <v>0</v>
      </c>
      <c r="N13" s="44">
        <f>'1A-Bilant'!N47+'1A-Bilant'!N48</f>
        <v>0</v>
      </c>
      <c r="O13" s="33"/>
      <c r="P13" s="43" t="s">
        <v>19</v>
      </c>
      <c r="Q13" s="38" t="str">
        <f t="shared" si="0"/>
        <v/>
      </c>
      <c r="R13" s="38" t="str">
        <f t="shared" si="1"/>
        <v/>
      </c>
      <c r="S13" s="38" t="str">
        <f t="shared" si="1"/>
        <v/>
      </c>
      <c r="T13" s="38" t="str">
        <f t="shared" si="1"/>
        <v/>
      </c>
      <c r="U13" s="38" t="str">
        <f t="shared" si="1"/>
        <v/>
      </c>
      <c r="V13" s="38" t="str">
        <f t="shared" si="1"/>
        <v/>
      </c>
      <c r="W13" s="38" t="str">
        <f t="shared" si="1"/>
        <v/>
      </c>
      <c r="X13" s="38" t="str">
        <f t="shared" si="1"/>
        <v/>
      </c>
      <c r="Y13" s="38" t="str">
        <f t="shared" si="1"/>
        <v/>
      </c>
      <c r="Z13" s="38" t="str">
        <f t="shared" si="1"/>
        <v/>
      </c>
      <c r="AA13" s="38" t="str">
        <f t="shared" si="1"/>
        <v/>
      </c>
      <c r="AB13" s="38" t="str">
        <f t="shared" si="1"/>
        <v/>
      </c>
      <c r="AC13" s="38" t="str">
        <f t="shared" si="1"/>
        <v/>
      </c>
      <c r="AD13" s="202"/>
      <c r="AE13" s="202"/>
      <c r="AF13" s="33"/>
      <c r="AG13" s="43" t="s">
        <v>19</v>
      </c>
      <c r="AH13" s="38" t="str">
        <f t="shared" si="2"/>
        <v/>
      </c>
      <c r="AI13" s="38" t="str">
        <f t="shared" si="3"/>
        <v/>
      </c>
      <c r="AJ13" s="38" t="str">
        <f t="shared" si="3"/>
        <v/>
      </c>
      <c r="AK13" s="38" t="str">
        <f t="shared" si="3"/>
        <v/>
      </c>
      <c r="AL13" s="38" t="str">
        <f t="shared" si="3"/>
        <v/>
      </c>
      <c r="AM13" s="38" t="str">
        <f t="shared" si="3"/>
        <v/>
      </c>
      <c r="AN13" s="38" t="str">
        <f t="shared" si="3"/>
        <v/>
      </c>
      <c r="AO13" s="38" t="str">
        <f t="shared" si="3"/>
        <v/>
      </c>
      <c r="AP13" s="38" t="str">
        <f t="shared" si="3"/>
        <v/>
      </c>
      <c r="AQ13" s="38" t="str">
        <f t="shared" si="3"/>
        <v/>
      </c>
      <c r="AR13" s="38" t="str">
        <f t="shared" si="3"/>
        <v/>
      </c>
      <c r="AS13" s="38" t="str">
        <f t="shared" si="3"/>
        <v/>
      </c>
    </row>
    <row r="14" spans="1:45" s="45" customFormat="1" ht="15.75" x14ac:dyDescent="0.2">
      <c r="A14" s="43" t="s">
        <v>86</v>
      </c>
      <c r="B14" s="44">
        <f>'1A-Bilant'!B46+'1A-Bilant'!B49+'1A-Bilant'!B50+'1A-Bilant'!B51</f>
        <v>0</v>
      </c>
      <c r="C14" s="44">
        <f>'1A-Bilant'!C46+'1A-Bilant'!C49+'1A-Bilant'!C50+'1A-Bilant'!C51</f>
        <v>0</v>
      </c>
      <c r="D14" s="44">
        <f>'1A-Bilant'!D46+'1A-Bilant'!D49+'1A-Bilant'!D50+'1A-Bilant'!D51</f>
        <v>0</v>
      </c>
      <c r="E14" s="44">
        <f>'1A-Bilant'!E46+'1A-Bilant'!E49+'1A-Bilant'!E50+'1A-Bilant'!E51</f>
        <v>0</v>
      </c>
      <c r="F14" s="44">
        <f>'1A-Bilant'!F46+'1A-Bilant'!F49+'1A-Bilant'!F50+'1A-Bilant'!F51</f>
        <v>0</v>
      </c>
      <c r="G14" s="44">
        <f>'1A-Bilant'!G46+'1A-Bilant'!G49+'1A-Bilant'!G50+'1A-Bilant'!G51</f>
        <v>0</v>
      </c>
      <c r="H14" s="44">
        <f>'1A-Bilant'!H46+'1A-Bilant'!H49+'1A-Bilant'!H50+'1A-Bilant'!H51</f>
        <v>0</v>
      </c>
      <c r="I14" s="44">
        <f>'1A-Bilant'!I46+'1A-Bilant'!I49+'1A-Bilant'!I50+'1A-Bilant'!I51</f>
        <v>0</v>
      </c>
      <c r="J14" s="44">
        <f>'1A-Bilant'!J46+'1A-Bilant'!J49+'1A-Bilant'!J50+'1A-Bilant'!J51</f>
        <v>0</v>
      </c>
      <c r="K14" s="44">
        <f>'1A-Bilant'!K46+'1A-Bilant'!K49+'1A-Bilant'!K50+'1A-Bilant'!K51</f>
        <v>0</v>
      </c>
      <c r="L14" s="44">
        <f>'1A-Bilant'!L46+'1A-Bilant'!L49+'1A-Bilant'!L50+'1A-Bilant'!L51</f>
        <v>0</v>
      </c>
      <c r="M14" s="44">
        <f>'1A-Bilant'!M46+'1A-Bilant'!M49+'1A-Bilant'!M50+'1A-Bilant'!M51</f>
        <v>0</v>
      </c>
      <c r="N14" s="44">
        <f>'1A-Bilant'!N46+'1A-Bilant'!N49+'1A-Bilant'!N50+'1A-Bilant'!N51</f>
        <v>0</v>
      </c>
      <c r="O14" s="33"/>
      <c r="P14" s="43" t="s">
        <v>86</v>
      </c>
      <c r="Q14" s="38" t="str">
        <f t="shared" si="0"/>
        <v/>
      </c>
      <c r="R14" s="38" t="str">
        <f t="shared" si="1"/>
        <v/>
      </c>
      <c r="S14" s="38" t="str">
        <f t="shared" si="1"/>
        <v/>
      </c>
      <c r="T14" s="38" t="str">
        <f t="shared" si="1"/>
        <v/>
      </c>
      <c r="U14" s="38" t="str">
        <f t="shared" si="1"/>
        <v/>
      </c>
      <c r="V14" s="38" t="str">
        <f t="shared" si="1"/>
        <v/>
      </c>
      <c r="W14" s="38" t="str">
        <f t="shared" si="1"/>
        <v/>
      </c>
      <c r="X14" s="38" t="str">
        <f t="shared" si="1"/>
        <v/>
      </c>
      <c r="Y14" s="38" t="str">
        <f t="shared" si="1"/>
        <v/>
      </c>
      <c r="Z14" s="38" t="str">
        <f t="shared" si="1"/>
        <v/>
      </c>
      <c r="AA14" s="38" t="str">
        <f t="shared" si="1"/>
        <v/>
      </c>
      <c r="AB14" s="38" t="str">
        <f t="shared" si="1"/>
        <v/>
      </c>
      <c r="AC14" s="38" t="str">
        <f t="shared" si="1"/>
        <v/>
      </c>
      <c r="AD14" s="202"/>
      <c r="AE14" s="202"/>
      <c r="AF14" s="33"/>
      <c r="AG14" s="43" t="s">
        <v>86</v>
      </c>
      <c r="AH14" s="38" t="str">
        <f t="shared" si="2"/>
        <v/>
      </c>
      <c r="AI14" s="38" t="str">
        <f t="shared" si="3"/>
        <v/>
      </c>
      <c r="AJ14" s="38" t="str">
        <f t="shared" si="3"/>
        <v/>
      </c>
      <c r="AK14" s="38" t="str">
        <f t="shared" si="3"/>
        <v/>
      </c>
      <c r="AL14" s="38" t="str">
        <f t="shared" si="3"/>
        <v/>
      </c>
      <c r="AM14" s="38" t="str">
        <f t="shared" si="3"/>
        <v/>
      </c>
      <c r="AN14" s="38" t="str">
        <f t="shared" si="3"/>
        <v/>
      </c>
      <c r="AO14" s="38" t="str">
        <f t="shared" si="3"/>
        <v/>
      </c>
      <c r="AP14" s="38" t="str">
        <f t="shared" si="3"/>
        <v/>
      </c>
      <c r="AQ14" s="38" t="str">
        <f t="shared" si="3"/>
        <v/>
      </c>
      <c r="AR14" s="38" t="str">
        <f t="shared" si="3"/>
        <v/>
      </c>
      <c r="AS14" s="38" t="str">
        <f t="shared" si="3"/>
        <v/>
      </c>
    </row>
    <row r="15" spans="1:45" s="45" customFormat="1" ht="15.75" x14ac:dyDescent="0.2">
      <c r="A15" s="43" t="s">
        <v>92</v>
      </c>
      <c r="B15" s="44">
        <f>'1A-Bilant'!B66</f>
        <v>0</v>
      </c>
      <c r="C15" s="44">
        <f>'1A-Bilant'!C66</f>
        <v>0</v>
      </c>
      <c r="D15" s="44">
        <f>'1A-Bilant'!D66</f>
        <v>0</v>
      </c>
      <c r="E15" s="44">
        <f>'1A-Bilant'!E66</f>
        <v>0</v>
      </c>
      <c r="F15" s="44">
        <f>'1A-Bilant'!F66</f>
        <v>0</v>
      </c>
      <c r="G15" s="44">
        <f>'1A-Bilant'!G66</f>
        <v>0</v>
      </c>
      <c r="H15" s="44">
        <f>'1A-Bilant'!H66</f>
        <v>0</v>
      </c>
      <c r="I15" s="44">
        <f>'1A-Bilant'!I66</f>
        <v>0</v>
      </c>
      <c r="J15" s="44">
        <f>'1A-Bilant'!J66</f>
        <v>0</v>
      </c>
      <c r="K15" s="44">
        <f>'1A-Bilant'!K66</f>
        <v>0</v>
      </c>
      <c r="L15" s="44">
        <f>'1A-Bilant'!L66</f>
        <v>0</v>
      </c>
      <c r="M15" s="44">
        <f>'1A-Bilant'!M66</f>
        <v>0</v>
      </c>
      <c r="N15" s="44">
        <f>'1A-Bilant'!N66</f>
        <v>0</v>
      </c>
      <c r="O15" s="33"/>
      <c r="P15" s="43" t="s">
        <v>92</v>
      </c>
      <c r="Q15" s="38" t="str">
        <f t="shared" si="0"/>
        <v/>
      </c>
      <c r="R15" s="38" t="str">
        <f t="shared" si="1"/>
        <v/>
      </c>
      <c r="S15" s="38" t="str">
        <f t="shared" si="1"/>
        <v/>
      </c>
      <c r="T15" s="38" t="str">
        <f t="shared" si="1"/>
        <v/>
      </c>
      <c r="U15" s="38" t="str">
        <f t="shared" si="1"/>
        <v/>
      </c>
      <c r="V15" s="38" t="str">
        <f t="shared" si="1"/>
        <v/>
      </c>
      <c r="W15" s="38" t="str">
        <f t="shared" si="1"/>
        <v/>
      </c>
      <c r="X15" s="38" t="str">
        <f t="shared" si="1"/>
        <v/>
      </c>
      <c r="Y15" s="38" t="str">
        <f t="shared" si="1"/>
        <v/>
      </c>
      <c r="Z15" s="38" t="str">
        <f t="shared" si="1"/>
        <v/>
      </c>
      <c r="AA15" s="38" t="str">
        <f t="shared" si="1"/>
        <v/>
      </c>
      <c r="AB15" s="38" t="str">
        <f t="shared" si="1"/>
        <v/>
      </c>
      <c r="AC15" s="38" t="str">
        <f t="shared" si="1"/>
        <v/>
      </c>
      <c r="AD15" s="202"/>
      <c r="AE15" s="202"/>
      <c r="AF15" s="33"/>
      <c r="AG15" s="43" t="s">
        <v>92</v>
      </c>
      <c r="AH15" s="38" t="str">
        <f t="shared" si="2"/>
        <v/>
      </c>
      <c r="AI15" s="38" t="str">
        <f t="shared" si="3"/>
        <v/>
      </c>
      <c r="AJ15" s="38" t="str">
        <f t="shared" si="3"/>
        <v/>
      </c>
      <c r="AK15" s="38" t="str">
        <f t="shared" si="3"/>
        <v/>
      </c>
      <c r="AL15" s="38" t="str">
        <f t="shared" si="3"/>
        <v/>
      </c>
      <c r="AM15" s="38" t="str">
        <f t="shared" si="3"/>
        <v/>
      </c>
      <c r="AN15" s="38" t="str">
        <f t="shared" si="3"/>
        <v/>
      </c>
      <c r="AO15" s="38" t="str">
        <f t="shared" si="3"/>
        <v/>
      </c>
      <c r="AP15" s="38" t="str">
        <f t="shared" si="3"/>
        <v/>
      </c>
      <c r="AQ15" s="38" t="str">
        <f t="shared" si="3"/>
        <v/>
      </c>
      <c r="AR15" s="38" t="str">
        <f t="shared" si="3"/>
        <v/>
      </c>
      <c r="AS15" s="38" t="str">
        <f t="shared" si="3"/>
        <v/>
      </c>
    </row>
    <row r="16" spans="1:45" s="42" customFormat="1" ht="15.75" x14ac:dyDescent="0.2">
      <c r="A16" s="32" t="s">
        <v>88</v>
      </c>
      <c r="B16" s="36">
        <f>SUM(B17:B19)</f>
        <v>0</v>
      </c>
      <c r="C16" s="36">
        <f t="shared" ref="C16:N16" si="7">SUM(C17:C19)</f>
        <v>0</v>
      </c>
      <c r="D16" s="36">
        <f t="shared" si="7"/>
        <v>0</v>
      </c>
      <c r="E16" s="36">
        <f t="shared" si="7"/>
        <v>0</v>
      </c>
      <c r="F16" s="36">
        <f t="shared" si="7"/>
        <v>0</v>
      </c>
      <c r="G16" s="36">
        <f t="shared" si="7"/>
        <v>0</v>
      </c>
      <c r="H16" s="36">
        <f t="shared" si="7"/>
        <v>0</v>
      </c>
      <c r="I16" s="36">
        <f t="shared" si="7"/>
        <v>0</v>
      </c>
      <c r="J16" s="36">
        <f t="shared" si="7"/>
        <v>0</v>
      </c>
      <c r="K16" s="36">
        <f t="shared" si="7"/>
        <v>0</v>
      </c>
      <c r="L16" s="36">
        <f t="shared" si="7"/>
        <v>0</v>
      </c>
      <c r="M16" s="36">
        <f t="shared" si="7"/>
        <v>0</v>
      </c>
      <c r="N16" s="36">
        <f t="shared" si="7"/>
        <v>0</v>
      </c>
      <c r="O16" s="37"/>
      <c r="P16" s="32" t="s">
        <v>88</v>
      </c>
      <c r="Q16" s="39" t="str">
        <f t="shared" si="0"/>
        <v/>
      </c>
      <c r="R16" s="39" t="str">
        <f t="shared" si="1"/>
        <v/>
      </c>
      <c r="S16" s="39" t="str">
        <f t="shared" si="1"/>
        <v/>
      </c>
      <c r="T16" s="39" t="str">
        <f t="shared" si="1"/>
        <v/>
      </c>
      <c r="U16" s="39" t="str">
        <f t="shared" si="1"/>
        <v/>
      </c>
      <c r="V16" s="39" t="str">
        <f t="shared" si="1"/>
        <v/>
      </c>
      <c r="W16" s="39" t="str">
        <f t="shared" si="1"/>
        <v/>
      </c>
      <c r="X16" s="39" t="str">
        <f t="shared" si="1"/>
        <v/>
      </c>
      <c r="Y16" s="39" t="str">
        <f t="shared" si="1"/>
        <v/>
      </c>
      <c r="Z16" s="39" t="str">
        <f t="shared" si="1"/>
        <v/>
      </c>
      <c r="AA16" s="39" t="str">
        <f t="shared" si="1"/>
        <v/>
      </c>
      <c r="AB16" s="39" t="str">
        <f t="shared" si="1"/>
        <v/>
      </c>
      <c r="AC16" s="39" t="str">
        <f t="shared" si="1"/>
        <v/>
      </c>
      <c r="AD16" s="201"/>
      <c r="AE16" s="201"/>
      <c r="AF16" s="37"/>
      <c r="AG16" s="32" t="s">
        <v>88</v>
      </c>
      <c r="AH16" s="39" t="str">
        <f t="shared" si="2"/>
        <v/>
      </c>
      <c r="AI16" s="39" t="str">
        <f t="shared" si="3"/>
        <v/>
      </c>
      <c r="AJ16" s="39" t="str">
        <f t="shared" si="3"/>
        <v/>
      </c>
      <c r="AK16" s="39" t="str">
        <f t="shared" si="3"/>
        <v/>
      </c>
      <c r="AL16" s="39" t="str">
        <f t="shared" si="3"/>
        <v/>
      </c>
      <c r="AM16" s="39" t="str">
        <f t="shared" si="3"/>
        <v/>
      </c>
      <c r="AN16" s="39" t="str">
        <f t="shared" si="3"/>
        <v/>
      </c>
      <c r="AO16" s="39" t="str">
        <f t="shared" si="3"/>
        <v/>
      </c>
      <c r="AP16" s="39" t="str">
        <f t="shared" si="3"/>
        <v/>
      </c>
      <c r="AQ16" s="39" t="str">
        <f t="shared" si="3"/>
        <v/>
      </c>
      <c r="AR16" s="39" t="str">
        <f t="shared" si="3"/>
        <v/>
      </c>
      <c r="AS16" s="39" t="str">
        <f t="shared" si="3"/>
        <v/>
      </c>
    </row>
    <row r="17" spans="1:45" s="42" customFormat="1" ht="24" x14ac:dyDescent="0.2">
      <c r="A17" s="43" t="s">
        <v>89</v>
      </c>
      <c r="B17" s="44">
        <f>'1A-Bilant'!B56+'1A-Bilant'!B57</f>
        <v>0</v>
      </c>
      <c r="C17" s="44">
        <f>'1A-Bilant'!C56+'1A-Bilant'!C57</f>
        <v>0</v>
      </c>
      <c r="D17" s="44">
        <f>'1A-Bilant'!D56+'1A-Bilant'!D57</f>
        <v>0</v>
      </c>
      <c r="E17" s="44">
        <f>'1A-Bilant'!E56+'1A-Bilant'!E57</f>
        <v>0</v>
      </c>
      <c r="F17" s="44">
        <f>'1A-Bilant'!F56+'1A-Bilant'!F57</f>
        <v>0</v>
      </c>
      <c r="G17" s="44">
        <f>'1A-Bilant'!G56+'1A-Bilant'!G57</f>
        <v>0</v>
      </c>
      <c r="H17" s="44">
        <f>'1A-Bilant'!H56+'1A-Bilant'!H57</f>
        <v>0</v>
      </c>
      <c r="I17" s="44">
        <f>'1A-Bilant'!I56+'1A-Bilant'!I57</f>
        <v>0</v>
      </c>
      <c r="J17" s="44">
        <f>'1A-Bilant'!J56+'1A-Bilant'!J57</f>
        <v>0</v>
      </c>
      <c r="K17" s="44">
        <f>'1A-Bilant'!K56+'1A-Bilant'!K57</f>
        <v>0</v>
      </c>
      <c r="L17" s="44">
        <f>'1A-Bilant'!L56+'1A-Bilant'!L57</f>
        <v>0</v>
      </c>
      <c r="M17" s="44">
        <f>'1A-Bilant'!M56+'1A-Bilant'!M57</f>
        <v>0</v>
      </c>
      <c r="N17" s="44">
        <f>'1A-Bilant'!N56+'1A-Bilant'!N57</f>
        <v>0</v>
      </c>
      <c r="O17" s="37"/>
      <c r="P17" s="32" t="s">
        <v>89</v>
      </c>
      <c r="Q17" s="39" t="str">
        <f t="shared" si="0"/>
        <v/>
      </c>
      <c r="R17" s="39" t="str">
        <f t="shared" si="1"/>
        <v/>
      </c>
      <c r="S17" s="39" t="str">
        <f t="shared" si="1"/>
        <v/>
      </c>
      <c r="T17" s="39" t="str">
        <f t="shared" si="1"/>
        <v/>
      </c>
      <c r="U17" s="39" t="str">
        <f t="shared" si="1"/>
        <v/>
      </c>
      <c r="V17" s="39" t="str">
        <f t="shared" si="1"/>
        <v/>
      </c>
      <c r="W17" s="39" t="str">
        <f t="shared" si="1"/>
        <v/>
      </c>
      <c r="X17" s="39" t="str">
        <f t="shared" si="1"/>
        <v/>
      </c>
      <c r="Y17" s="39" t="str">
        <f t="shared" si="1"/>
        <v/>
      </c>
      <c r="Z17" s="39" t="str">
        <f t="shared" si="1"/>
        <v/>
      </c>
      <c r="AA17" s="39" t="str">
        <f t="shared" si="1"/>
        <v/>
      </c>
      <c r="AB17" s="39" t="str">
        <f t="shared" si="1"/>
        <v/>
      </c>
      <c r="AC17" s="39" t="str">
        <f t="shared" si="1"/>
        <v/>
      </c>
      <c r="AD17" s="201"/>
      <c r="AE17" s="201"/>
      <c r="AF17" s="37"/>
      <c r="AG17" s="32" t="s">
        <v>89</v>
      </c>
      <c r="AH17" s="39" t="str">
        <f t="shared" si="2"/>
        <v/>
      </c>
      <c r="AI17" s="39" t="str">
        <f t="shared" si="3"/>
        <v/>
      </c>
      <c r="AJ17" s="39" t="str">
        <f t="shared" si="3"/>
        <v/>
      </c>
      <c r="AK17" s="39" t="str">
        <f t="shared" si="3"/>
        <v/>
      </c>
      <c r="AL17" s="39" t="str">
        <f t="shared" si="3"/>
        <v/>
      </c>
      <c r="AM17" s="39" t="str">
        <f t="shared" si="3"/>
        <v/>
      </c>
      <c r="AN17" s="39" t="str">
        <f t="shared" si="3"/>
        <v/>
      </c>
      <c r="AO17" s="39" t="str">
        <f t="shared" si="3"/>
        <v/>
      </c>
      <c r="AP17" s="39" t="str">
        <f t="shared" si="3"/>
        <v/>
      </c>
      <c r="AQ17" s="39" t="str">
        <f t="shared" si="3"/>
        <v/>
      </c>
      <c r="AR17" s="39" t="str">
        <f t="shared" si="3"/>
        <v/>
      </c>
      <c r="AS17" s="39" t="str">
        <f t="shared" si="3"/>
        <v/>
      </c>
    </row>
    <row r="18" spans="1:45" s="45" customFormat="1" ht="15.75" x14ac:dyDescent="0.2">
      <c r="A18" s="43" t="s">
        <v>90</v>
      </c>
      <c r="B18" s="44">
        <f>SUM('1A-Bilant'!B58:B63)</f>
        <v>0</v>
      </c>
      <c r="C18" s="44">
        <f>SUM('1A-Bilant'!C58:C63)</f>
        <v>0</v>
      </c>
      <c r="D18" s="44">
        <f>SUM('1A-Bilant'!D58:D63)</f>
        <v>0</v>
      </c>
      <c r="E18" s="44">
        <f>SUM('1A-Bilant'!E58:E63)</f>
        <v>0</v>
      </c>
      <c r="F18" s="44">
        <f>SUM('1A-Bilant'!F58:F63)</f>
        <v>0</v>
      </c>
      <c r="G18" s="44">
        <f>SUM('1A-Bilant'!G58:G63)</f>
        <v>0</v>
      </c>
      <c r="H18" s="44">
        <f>SUM('1A-Bilant'!H58:H63)</f>
        <v>0</v>
      </c>
      <c r="I18" s="44">
        <f>SUM('1A-Bilant'!I58:I63)</f>
        <v>0</v>
      </c>
      <c r="J18" s="44">
        <f>SUM('1A-Bilant'!J58:J63)</f>
        <v>0</v>
      </c>
      <c r="K18" s="44">
        <f>SUM('1A-Bilant'!K58:K63)</f>
        <v>0</v>
      </c>
      <c r="L18" s="44">
        <f>SUM('1A-Bilant'!L58:L63)</f>
        <v>0</v>
      </c>
      <c r="M18" s="44">
        <f>SUM('1A-Bilant'!M58:M63)</f>
        <v>0</v>
      </c>
      <c r="N18" s="44">
        <f>SUM('1A-Bilant'!N58:N63)</f>
        <v>0</v>
      </c>
      <c r="O18" s="33"/>
      <c r="P18" s="43" t="s">
        <v>90</v>
      </c>
      <c r="Q18" s="38" t="str">
        <f t="shared" si="0"/>
        <v/>
      </c>
      <c r="R18" s="38" t="str">
        <f t="shared" si="1"/>
        <v/>
      </c>
      <c r="S18" s="38" t="str">
        <f t="shared" si="1"/>
        <v/>
      </c>
      <c r="T18" s="38" t="str">
        <f t="shared" si="1"/>
        <v/>
      </c>
      <c r="U18" s="38" t="str">
        <f t="shared" si="1"/>
        <v/>
      </c>
      <c r="V18" s="38" t="str">
        <f t="shared" si="1"/>
        <v/>
      </c>
      <c r="W18" s="38" t="str">
        <f t="shared" si="1"/>
        <v/>
      </c>
      <c r="X18" s="38" t="str">
        <f t="shared" si="1"/>
        <v/>
      </c>
      <c r="Y18" s="38" t="str">
        <f t="shared" si="1"/>
        <v/>
      </c>
      <c r="Z18" s="38" t="str">
        <f t="shared" si="1"/>
        <v/>
      </c>
      <c r="AA18" s="38" t="str">
        <f t="shared" si="1"/>
        <v/>
      </c>
      <c r="AB18" s="38" t="str">
        <f t="shared" si="1"/>
        <v/>
      </c>
      <c r="AC18" s="38" t="str">
        <f t="shared" si="1"/>
        <v/>
      </c>
      <c r="AD18" s="202"/>
      <c r="AE18" s="202"/>
      <c r="AF18" s="33"/>
      <c r="AG18" s="43" t="s">
        <v>90</v>
      </c>
      <c r="AH18" s="38" t="str">
        <f t="shared" si="2"/>
        <v/>
      </c>
      <c r="AI18" s="38" t="str">
        <f t="shared" si="3"/>
        <v/>
      </c>
      <c r="AJ18" s="38" t="str">
        <f t="shared" si="3"/>
        <v/>
      </c>
      <c r="AK18" s="38" t="str">
        <f t="shared" si="3"/>
        <v/>
      </c>
      <c r="AL18" s="38" t="str">
        <f t="shared" si="3"/>
        <v/>
      </c>
      <c r="AM18" s="38" t="str">
        <f t="shared" si="3"/>
        <v/>
      </c>
      <c r="AN18" s="38" t="str">
        <f t="shared" si="3"/>
        <v/>
      </c>
      <c r="AO18" s="38" t="str">
        <f t="shared" si="3"/>
        <v/>
      </c>
      <c r="AP18" s="38" t="str">
        <f t="shared" si="3"/>
        <v/>
      </c>
      <c r="AQ18" s="38" t="str">
        <f t="shared" si="3"/>
        <v/>
      </c>
      <c r="AR18" s="38" t="str">
        <f t="shared" si="3"/>
        <v/>
      </c>
      <c r="AS18" s="38" t="str">
        <f t="shared" si="3"/>
        <v/>
      </c>
    </row>
    <row r="19" spans="1:45" s="45" customFormat="1" ht="15.75" x14ac:dyDescent="0.2">
      <c r="A19" s="43" t="s">
        <v>93</v>
      </c>
      <c r="B19" s="44">
        <f>'1A-Bilant'!B65</f>
        <v>0</v>
      </c>
      <c r="C19" s="44">
        <f>'1A-Bilant'!C65</f>
        <v>0</v>
      </c>
      <c r="D19" s="44">
        <f>'1A-Bilant'!D65</f>
        <v>0</v>
      </c>
      <c r="E19" s="44">
        <f>'1A-Bilant'!E65</f>
        <v>0</v>
      </c>
      <c r="F19" s="44">
        <f>'1A-Bilant'!F65</f>
        <v>0</v>
      </c>
      <c r="G19" s="44">
        <f>'1A-Bilant'!G65</f>
        <v>0</v>
      </c>
      <c r="H19" s="44">
        <f>'1A-Bilant'!H65</f>
        <v>0</v>
      </c>
      <c r="I19" s="44">
        <f>'1A-Bilant'!I65</f>
        <v>0</v>
      </c>
      <c r="J19" s="44">
        <f>'1A-Bilant'!J65</f>
        <v>0</v>
      </c>
      <c r="K19" s="44">
        <f>'1A-Bilant'!K65</f>
        <v>0</v>
      </c>
      <c r="L19" s="44">
        <f>'1A-Bilant'!L65</f>
        <v>0</v>
      </c>
      <c r="M19" s="44">
        <f>'1A-Bilant'!M65</f>
        <v>0</v>
      </c>
      <c r="N19" s="44">
        <f>'1A-Bilant'!N65</f>
        <v>0</v>
      </c>
      <c r="O19" s="33"/>
      <c r="P19" s="43" t="s">
        <v>93</v>
      </c>
      <c r="Q19" s="38" t="str">
        <f t="shared" si="0"/>
        <v/>
      </c>
      <c r="R19" s="38" t="str">
        <f t="shared" si="1"/>
        <v/>
      </c>
      <c r="S19" s="38" t="str">
        <f t="shared" si="1"/>
        <v/>
      </c>
      <c r="T19" s="38" t="str">
        <f t="shared" si="1"/>
        <v/>
      </c>
      <c r="U19" s="38" t="str">
        <f t="shared" si="1"/>
        <v/>
      </c>
      <c r="V19" s="38" t="str">
        <f t="shared" si="1"/>
        <v/>
      </c>
      <c r="W19" s="38" t="str">
        <f t="shared" si="1"/>
        <v/>
      </c>
      <c r="X19" s="38" t="str">
        <f t="shared" si="1"/>
        <v/>
      </c>
      <c r="Y19" s="38" t="str">
        <f t="shared" si="1"/>
        <v/>
      </c>
      <c r="Z19" s="38" t="str">
        <f t="shared" si="1"/>
        <v/>
      </c>
      <c r="AA19" s="38" t="str">
        <f t="shared" si="1"/>
        <v/>
      </c>
      <c r="AB19" s="38" t="str">
        <f t="shared" si="1"/>
        <v/>
      </c>
      <c r="AC19" s="38" t="str">
        <f t="shared" si="1"/>
        <v/>
      </c>
      <c r="AD19" s="202"/>
      <c r="AE19" s="202"/>
      <c r="AF19" s="33"/>
      <c r="AG19" s="43" t="s">
        <v>93</v>
      </c>
      <c r="AH19" s="38" t="str">
        <f t="shared" si="2"/>
        <v/>
      </c>
      <c r="AI19" s="38" t="str">
        <f t="shared" si="3"/>
        <v/>
      </c>
      <c r="AJ19" s="38" t="str">
        <f t="shared" si="3"/>
        <v/>
      </c>
      <c r="AK19" s="38" t="str">
        <f t="shared" si="3"/>
        <v/>
      </c>
      <c r="AL19" s="38" t="str">
        <f t="shared" si="3"/>
        <v/>
      </c>
      <c r="AM19" s="38" t="str">
        <f t="shared" si="3"/>
        <v/>
      </c>
      <c r="AN19" s="38" t="str">
        <f t="shared" si="3"/>
        <v/>
      </c>
      <c r="AO19" s="38" t="str">
        <f t="shared" si="3"/>
        <v/>
      </c>
      <c r="AP19" s="38" t="str">
        <f t="shared" si="3"/>
        <v/>
      </c>
      <c r="AQ19" s="38" t="str">
        <f t="shared" si="3"/>
        <v/>
      </c>
      <c r="AR19" s="38" t="str">
        <f t="shared" si="3"/>
        <v/>
      </c>
      <c r="AS19" s="38" t="str">
        <f t="shared" si="3"/>
        <v/>
      </c>
    </row>
    <row r="20" spans="1:45" s="42" customFormat="1" ht="15.75" x14ac:dyDescent="0.2">
      <c r="A20" s="32" t="s">
        <v>91</v>
      </c>
      <c r="B20" s="36">
        <f>'1A-Bilant'!B99</f>
        <v>0</v>
      </c>
      <c r="C20" s="36">
        <f>'1A-Bilant'!C99</f>
        <v>0</v>
      </c>
      <c r="D20" s="36">
        <f>'1A-Bilant'!D99</f>
        <v>0</v>
      </c>
      <c r="E20" s="36">
        <f>'1A-Bilant'!E99</f>
        <v>0</v>
      </c>
      <c r="F20" s="36">
        <f>'1A-Bilant'!F99</f>
        <v>0</v>
      </c>
      <c r="G20" s="36">
        <f>'1A-Bilant'!G99</f>
        <v>0</v>
      </c>
      <c r="H20" s="36">
        <f>'1A-Bilant'!H99</f>
        <v>0</v>
      </c>
      <c r="I20" s="36">
        <f>'1A-Bilant'!I99</f>
        <v>0</v>
      </c>
      <c r="J20" s="36">
        <f>'1A-Bilant'!J99</f>
        <v>0</v>
      </c>
      <c r="K20" s="36">
        <f>'1A-Bilant'!K99</f>
        <v>0</v>
      </c>
      <c r="L20" s="36">
        <f>'1A-Bilant'!L99</f>
        <v>0</v>
      </c>
      <c r="M20" s="36">
        <f>'1A-Bilant'!M99</f>
        <v>0</v>
      </c>
      <c r="N20" s="36">
        <f>'1A-Bilant'!N99</f>
        <v>0</v>
      </c>
      <c r="O20" s="37"/>
      <c r="P20" s="32" t="s">
        <v>91</v>
      </c>
      <c r="Q20" s="38" t="str">
        <f t="shared" si="0"/>
        <v/>
      </c>
      <c r="R20" s="38" t="str">
        <f t="shared" ref="R20:AC22" si="8">IF(ISERROR(C20/C$21),"",C20/C$21)</f>
        <v/>
      </c>
      <c r="S20" s="38" t="str">
        <f t="shared" si="8"/>
        <v/>
      </c>
      <c r="T20" s="38" t="str">
        <f t="shared" si="8"/>
        <v/>
      </c>
      <c r="U20" s="38" t="str">
        <f t="shared" si="8"/>
        <v/>
      </c>
      <c r="V20" s="38" t="str">
        <f t="shared" si="8"/>
        <v/>
      </c>
      <c r="W20" s="38" t="str">
        <f t="shared" si="8"/>
        <v/>
      </c>
      <c r="X20" s="38" t="str">
        <f t="shared" si="8"/>
        <v/>
      </c>
      <c r="Y20" s="38" t="str">
        <f t="shared" si="8"/>
        <v/>
      </c>
      <c r="Z20" s="38" t="str">
        <f t="shared" si="8"/>
        <v/>
      </c>
      <c r="AA20" s="38" t="str">
        <f t="shared" si="8"/>
        <v/>
      </c>
      <c r="AB20" s="38" t="str">
        <f t="shared" si="8"/>
        <v/>
      </c>
      <c r="AC20" s="38" t="str">
        <f t="shared" si="8"/>
        <v/>
      </c>
      <c r="AD20" s="201"/>
      <c r="AE20" s="201"/>
      <c r="AF20" s="37"/>
      <c r="AG20" s="32" t="s">
        <v>91</v>
      </c>
      <c r="AH20" s="39" t="str">
        <f t="shared" si="2"/>
        <v/>
      </c>
      <c r="AI20" s="39" t="str">
        <f t="shared" ref="AI20:AS22" si="9">IF(ISERROR((D20-C20)/C20),"",(D20-C20)/C20)</f>
        <v/>
      </c>
      <c r="AJ20" s="39" t="str">
        <f t="shared" si="9"/>
        <v/>
      </c>
      <c r="AK20" s="39" t="str">
        <f t="shared" si="9"/>
        <v/>
      </c>
      <c r="AL20" s="39" t="str">
        <f t="shared" si="9"/>
        <v/>
      </c>
      <c r="AM20" s="39" t="str">
        <f t="shared" si="9"/>
        <v/>
      </c>
      <c r="AN20" s="39" t="str">
        <f t="shared" si="9"/>
        <v/>
      </c>
      <c r="AO20" s="39" t="str">
        <f t="shared" si="9"/>
        <v/>
      </c>
      <c r="AP20" s="39" t="str">
        <f t="shared" si="9"/>
        <v/>
      </c>
      <c r="AQ20" s="39" t="str">
        <f t="shared" si="9"/>
        <v/>
      </c>
      <c r="AR20" s="39" t="str">
        <f t="shared" si="9"/>
        <v/>
      </c>
      <c r="AS20" s="39" t="str">
        <f t="shared" si="9"/>
        <v/>
      </c>
    </row>
    <row r="21" spans="1:45" s="42" customFormat="1" ht="15.75" x14ac:dyDescent="0.2">
      <c r="A21" s="32" t="str">
        <f>'1A-Bilant'!A103</f>
        <v>TOTAL ACTIV</v>
      </c>
      <c r="B21" s="36">
        <f>B4+B5</f>
        <v>0</v>
      </c>
      <c r="C21" s="36">
        <f t="shared" ref="C21:N21" si="10">C4+C5</f>
        <v>0</v>
      </c>
      <c r="D21" s="36">
        <f t="shared" si="10"/>
        <v>0</v>
      </c>
      <c r="E21" s="36">
        <f t="shared" si="10"/>
        <v>0</v>
      </c>
      <c r="F21" s="36">
        <f t="shared" si="10"/>
        <v>0</v>
      </c>
      <c r="G21" s="36">
        <f t="shared" si="10"/>
        <v>0</v>
      </c>
      <c r="H21" s="36">
        <f t="shared" si="10"/>
        <v>0</v>
      </c>
      <c r="I21" s="36">
        <f t="shared" si="10"/>
        <v>0</v>
      </c>
      <c r="J21" s="36">
        <f t="shared" si="10"/>
        <v>0</v>
      </c>
      <c r="K21" s="36">
        <f t="shared" si="10"/>
        <v>0</v>
      </c>
      <c r="L21" s="36">
        <f t="shared" si="10"/>
        <v>0</v>
      </c>
      <c r="M21" s="36">
        <f t="shared" si="10"/>
        <v>0</v>
      </c>
      <c r="N21" s="36">
        <f t="shared" si="10"/>
        <v>0</v>
      </c>
      <c r="O21" s="37"/>
      <c r="P21" s="32" t="s">
        <v>33</v>
      </c>
      <c r="Q21" s="38" t="str">
        <f t="shared" si="0"/>
        <v/>
      </c>
      <c r="R21" s="38" t="str">
        <f t="shared" si="8"/>
        <v/>
      </c>
      <c r="S21" s="38" t="str">
        <f t="shared" si="8"/>
        <v/>
      </c>
      <c r="T21" s="38" t="str">
        <f t="shared" si="8"/>
        <v/>
      </c>
      <c r="U21" s="38" t="str">
        <f t="shared" si="8"/>
        <v/>
      </c>
      <c r="V21" s="38" t="str">
        <f t="shared" si="8"/>
        <v/>
      </c>
      <c r="W21" s="38" t="str">
        <f t="shared" si="8"/>
        <v/>
      </c>
      <c r="X21" s="38" t="str">
        <f t="shared" si="8"/>
        <v/>
      </c>
      <c r="Y21" s="38" t="str">
        <f t="shared" si="8"/>
        <v/>
      </c>
      <c r="Z21" s="38" t="str">
        <f t="shared" si="8"/>
        <v/>
      </c>
      <c r="AA21" s="38" t="str">
        <f t="shared" si="8"/>
        <v/>
      </c>
      <c r="AB21" s="38" t="str">
        <f t="shared" si="8"/>
        <v/>
      </c>
      <c r="AC21" s="38" t="str">
        <f t="shared" si="8"/>
        <v/>
      </c>
      <c r="AD21" s="201"/>
      <c r="AE21" s="201"/>
      <c r="AF21" s="37"/>
      <c r="AG21" s="32" t="s">
        <v>33</v>
      </c>
      <c r="AH21" s="39" t="str">
        <f t="shared" si="2"/>
        <v/>
      </c>
      <c r="AI21" s="39" t="str">
        <f t="shared" si="9"/>
        <v/>
      </c>
      <c r="AJ21" s="39" t="str">
        <f t="shared" si="9"/>
        <v/>
      </c>
      <c r="AK21" s="39" t="str">
        <f t="shared" si="9"/>
        <v/>
      </c>
      <c r="AL21" s="39" t="str">
        <f t="shared" si="9"/>
        <v/>
      </c>
      <c r="AM21" s="39" t="str">
        <f t="shared" si="9"/>
        <v/>
      </c>
      <c r="AN21" s="39" t="str">
        <f t="shared" si="9"/>
        <v/>
      </c>
      <c r="AO21" s="39" t="str">
        <f t="shared" si="9"/>
        <v/>
      </c>
      <c r="AP21" s="39" t="str">
        <f t="shared" si="9"/>
        <v/>
      </c>
      <c r="AQ21" s="39" t="str">
        <f t="shared" si="9"/>
        <v/>
      </c>
      <c r="AR21" s="39" t="str">
        <f t="shared" si="9"/>
        <v/>
      </c>
      <c r="AS21" s="39" t="str">
        <f t="shared" si="9"/>
        <v/>
      </c>
    </row>
    <row r="22" spans="1:45" s="42" customFormat="1" ht="15.75" x14ac:dyDescent="0.2">
      <c r="A22" s="32" t="str">
        <f>'1A-Bilant'!A104</f>
        <v>TOTAL CAPITALURI SI DATORII</v>
      </c>
      <c r="B22" s="36">
        <f>B11+B16+B20</f>
        <v>0</v>
      </c>
      <c r="C22" s="36">
        <f t="shared" ref="C22:N22" si="11">C11+C16+C20</f>
        <v>0</v>
      </c>
      <c r="D22" s="36">
        <f t="shared" si="11"/>
        <v>0</v>
      </c>
      <c r="E22" s="36">
        <f t="shared" si="11"/>
        <v>0</v>
      </c>
      <c r="F22" s="36">
        <f t="shared" si="11"/>
        <v>0</v>
      </c>
      <c r="G22" s="36">
        <f t="shared" si="11"/>
        <v>0</v>
      </c>
      <c r="H22" s="36">
        <f t="shared" si="11"/>
        <v>0</v>
      </c>
      <c r="I22" s="36">
        <f t="shared" si="11"/>
        <v>0</v>
      </c>
      <c r="J22" s="36">
        <f t="shared" si="11"/>
        <v>0</v>
      </c>
      <c r="K22" s="36">
        <f t="shared" si="11"/>
        <v>0</v>
      </c>
      <c r="L22" s="36">
        <f t="shared" si="11"/>
        <v>0</v>
      </c>
      <c r="M22" s="36">
        <f t="shared" si="11"/>
        <v>0</v>
      </c>
      <c r="N22" s="36">
        <f t="shared" si="11"/>
        <v>0</v>
      </c>
      <c r="O22" s="37"/>
      <c r="P22" s="32" t="s">
        <v>34</v>
      </c>
      <c r="Q22" s="38" t="str">
        <f t="shared" si="0"/>
        <v/>
      </c>
      <c r="R22" s="38" t="str">
        <f t="shared" si="8"/>
        <v/>
      </c>
      <c r="S22" s="38" t="str">
        <f t="shared" si="8"/>
        <v/>
      </c>
      <c r="T22" s="38" t="str">
        <f t="shared" si="8"/>
        <v/>
      </c>
      <c r="U22" s="38" t="str">
        <f t="shared" si="8"/>
        <v/>
      </c>
      <c r="V22" s="38" t="str">
        <f t="shared" si="8"/>
        <v/>
      </c>
      <c r="W22" s="38" t="str">
        <f t="shared" si="8"/>
        <v/>
      </c>
      <c r="X22" s="38" t="str">
        <f t="shared" si="8"/>
        <v/>
      </c>
      <c r="Y22" s="38" t="str">
        <f t="shared" si="8"/>
        <v/>
      </c>
      <c r="Z22" s="38" t="str">
        <f t="shared" si="8"/>
        <v/>
      </c>
      <c r="AA22" s="38" t="str">
        <f t="shared" si="8"/>
        <v/>
      </c>
      <c r="AB22" s="38" t="str">
        <f t="shared" si="8"/>
        <v/>
      </c>
      <c r="AC22" s="38" t="str">
        <f t="shared" si="8"/>
        <v/>
      </c>
      <c r="AD22" s="201"/>
      <c r="AE22" s="201"/>
      <c r="AF22" s="37"/>
      <c r="AG22" s="32" t="s">
        <v>34</v>
      </c>
      <c r="AH22" s="39" t="str">
        <f t="shared" si="2"/>
        <v/>
      </c>
      <c r="AI22" s="39" t="str">
        <f t="shared" si="9"/>
        <v/>
      </c>
      <c r="AJ22" s="39" t="str">
        <f t="shared" si="9"/>
        <v/>
      </c>
      <c r="AK22" s="39" t="str">
        <f t="shared" si="9"/>
        <v/>
      </c>
      <c r="AL22" s="39" t="str">
        <f t="shared" si="9"/>
        <v/>
      </c>
      <c r="AM22" s="39" t="str">
        <f t="shared" si="9"/>
        <v/>
      </c>
      <c r="AN22" s="39" t="str">
        <f t="shared" si="9"/>
        <v/>
      </c>
      <c r="AO22" s="39" t="str">
        <f t="shared" si="9"/>
        <v/>
      </c>
      <c r="AP22" s="39" t="str">
        <f t="shared" si="9"/>
        <v/>
      </c>
      <c r="AQ22" s="39" t="str">
        <f t="shared" si="9"/>
        <v/>
      </c>
      <c r="AR22" s="39" t="str">
        <f t="shared" si="9"/>
        <v/>
      </c>
      <c r="AS22" s="39" t="str">
        <f t="shared" si="9"/>
        <v/>
      </c>
    </row>
    <row r="23" spans="1:45" s="42" customFormat="1" ht="15.75" x14ac:dyDescent="0.2">
      <c r="A23" s="37"/>
      <c r="B23" s="46"/>
      <c r="C23" s="46"/>
      <c r="D23" s="46"/>
      <c r="E23" s="46"/>
      <c r="F23" s="46"/>
      <c r="G23" s="46"/>
      <c r="H23" s="46"/>
      <c r="I23" s="46"/>
      <c r="J23" s="46"/>
      <c r="K23" s="46"/>
      <c r="L23" s="46"/>
      <c r="M23" s="46"/>
      <c r="N23" s="46"/>
      <c r="O23" s="37"/>
      <c r="P23" s="37"/>
      <c r="Q23" s="47"/>
      <c r="R23" s="47"/>
      <c r="S23" s="47"/>
      <c r="T23" s="47"/>
      <c r="U23" s="47"/>
      <c r="V23" s="47"/>
      <c r="W23" s="47"/>
      <c r="X23" s="47"/>
      <c r="Y23" s="47"/>
      <c r="Z23" s="47"/>
      <c r="AA23" s="47"/>
      <c r="AB23" s="47"/>
      <c r="AC23" s="47"/>
      <c r="AD23" s="47"/>
      <c r="AE23" s="47"/>
      <c r="AF23" s="37"/>
      <c r="AG23" s="37"/>
      <c r="AH23" s="47"/>
      <c r="AI23" s="47"/>
      <c r="AJ23" s="40"/>
      <c r="AK23" s="40"/>
      <c r="AL23" s="41"/>
      <c r="AM23" s="41"/>
    </row>
    <row r="24" spans="1:45" s="194" customFormat="1" ht="24" x14ac:dyDescent="0.2">
      <c r="A24" s="190" t="s">
        <v>278</v>
      </c>
      <c r="B24" s="191" t="str">
        <f>'1A-Bilant'!B5</f>
        <v>N-2</v>
      </c>
      <c r="C24" s="191" t="str">
        <f>'1A-Bilant'!C5</f>
        <v>N-1</v>
      </c>
      <c r="D24" s="191" t="str">
        <f>'1A-Bilant'!D5</f>
        <v>N</v>
      </c>
      <c r="E24" s="191">
        <f>'1A-Bilant'!E5</f>
        <v>1</v>
      </c>
      <c r="F24" s="191">
        <f>'1A-Bilant'!F5</f>
        <v>2</v>
      </c>
      <c r="G24" s="191">
        <f>'1A-Bilant'!G5</f>
        <v>3</v>
      </c>
      <c r="H24" s="191">
        <f>'1A-Bilant'!H5</f>
        <v>4</v>
      </c>
      <c r="I24" s="191">
        <f>'1A-Bilant'!I5</f>
        <v>5</v>
      </c>
      <c r="J24" s="191">
        <f>'1A-Bilant'!J5</f>
        <v>6</v>
      </c>
      <c r="K24" s="191">
        <f>'1A-Bilant'!K5</f>
        <v>7</v>
      </c>
      <c r="L24" s="191">
        <f>'1A-Bilant'!L5</f>
        <v>8</v>
      </c>
      <c r="M24" s="191">
        <f>'1A-Bilant'!M5</f>
        <v>9</v>
      </c>
      <c r="N24" s="191">
        <f>'1A-Bilant'!N5</f>
        <v>10</v>
      </c>
      <c r="O24" s="192"/>
      <c r="P24" s="190" t="s">
        <v>281</v>
      </c>
      <c r="Q24" s="191" t="str">
        <f>'1A-Bilant'!B5</f>
        <v>N-2</v>
      </c>
      <c r="R24" s="191" t="str">
        <f>'1A-Bilant'!C5</f>
        <v>N-1</v>
      </c>
      <c r="S24" s="191" t="str">
        <f>'1A-Bilant'!D5</f>
        <v>N</v>
      </c>
      <c r="T24" s="191">
        <f>'1A-Bilant'!E5</f>
        <v>1</v>
      </c>
      <c r="U24" s="191">
        <f>'1A-Bilant'!F5</f>
        <v>2</v>
      </c>
      <c r="V24" s="191">
        <f>'1A-Bilant'!G5</f>
        <v>3</v>
      </c>
      <c r="W24" s="191">
        <f>'1A-Bilant'!H5</f>
        <v>4</v>
      </c>
      <c r="X24" s="191">
        <f>'1A-Bilant'!I5</f>
        <v>5</v>
      </c>
      <c r="Y24" s="191">
        <f>'1A-Bilant'!J5</f>
        <v>6</v>
      </c>
      <c r="Z24" s="191">
        <f>'1A-Bilant'!K5</f>
        <v>7</v>
      </c>
      <c r="AA24" s="191">
        <f>'1A-Bilant'!L5</f>
        <v>8</v>
      </c>
      <c r="AB24" s="191">
        <f>'1A-Bilant'!M5</f>
        <v>9</v>
      </c>
      <c r="AC24" s="191">
        <f>'1A-Bilant'!N5</f>
        <v>10</v>
      </c>
      <c r="AD24" s="200"/>
      <c r="AE24" s="200"/>
      <c r="AF24" s="192"/>
      <c r="AG24" s="190" t="s">
        <v>280</v>
      </c>
      <c r="AH24" s="191" t="str">
        <f>'1A-Bilant'!C5</f>
        <v>N-1</v>
      </c>
      <c r="AI24" s="191" t="str">
        <f>'1A-Bilant'!D5</f>
        <v>N</v>
      </c>
      <c r="AJ24" s="191">
        <f>'1A-Bilant'!E5</f>
        <v>1</v>
      </c>
      <c r="AK24" s="191">
        <f>'1A-Bilant'!F5</f>
        <v>2</v>
      </c>
      <c r="AL24" s="191">
        <f>'1A-Bilant'!G5</f>
        <v>3</v>
      </c>
      <c r="AM24" s="191">
        <f>'1A-Bilant'!H5</f>
        <v>4</v>
      </c>
      <c r="AN24" s="191">
        <f>'1A-Bilant'!I5</f>
        <v>5</v>
      </c>
      <c r="AO24" s="191">
        <f>'1A-Bilant'!J5</f>
        <v>6</v>
      </c>
      <c r="AP24" s="191">
        <f>'1A-Bilant'!K5</f>
        <v>7</v>
      </c>
      <c r="AQ24" s="191">
        <f>'1A-Bilant'!L5</f>
        <v>8</v>
      </c>
      <c r="AR24" s="191">
        <f>'1A-Bilant'!M5</f>
        <v>9</v>
      </c>
      <c r="AS24" s="191">
        <f>'1A-Bilant'!N5</f>
        <v>10</v>
      </c>
    </row>
    <row r="25" spans="1:45" s="42" customFormat="1" ht="15.75" x14ac:dyDescent="0.2">
      <c r="A25" s="32" t="str">
        <f>'1B-ContPP'!A6</f>
        <v>1. Cifra de afaceri neta</v>
      </c>
      <c r="B25" s="36">
        <f>'1B-ContPP'!C6</f>
        <v>0</v>
      </c>
      <c r="C25" s="36">
        <f>'1B-ContPP'!D6</f>
        <v>0</v>
      </c>
      <c r="D25" s="36">
        <f>'1B-ContPP'!E6</f>
        <v>0</v>
      </c>
      <c r="E25" s="36">
        <f>'1B-ContPP'!F6</f>
        <v>0</v>
      </c>
      <c r="F25" s="36">
        <f>'1B-ContPP'!G6</f>
        <v>0</v>
      </c>
      <c r="G25" s="36">
        <f>'1B-ContPP'!H6</f>
        <v>0</v>
      </c>
      <c r="H25" s="36">
        <f>'1B-ContPP'!I6</f>
        <v>0</v>
      </c>
      <c r="I25" s="36">
        <f>'1B-ContPP'!J6</f>
        <v>0</v>
      </c>
      <c r="J25" s="36">
        <f>'1B-ContPP'!K6</f>
        <v>0</v>
      </c>
      <c r="K25" s="36">
        <f>'1B-ContPP'!L6</f>
        <v>0</v>
      </c>
      <c r="L25" s="36">
        <f>'1B-ContPP'!M6</f>
        <v>0</v>
      </c>
      <c r="M25" s="36">
        <f>'1B-ContPP'!N6</f>
        <v>0</v>
      </c>
      <c r="N25" s="36">
        <f>'1B-ContPP'!O6</f>
        <v>0</v>
      </c>
      <c r="O25" s="37"/>
      <c r="P25" s="32" t="s">
        <v>44</v>
      </c>
      <c r="Q25" s="39" t="str">
        <f t="shared" ref="Q25:Q44" si="12">IF(ISERROR(B25/B$25),"",B25/B$25)</f>
        <v/>
      </c>
      <c r="R25" s="39" t="str">
        <f t="shared" ref="R25:AC40" si="13">IF(ISERROR(C25/C$25),"",C25/C$25)</f>
        <v/>
      </c>
      <c r="S25" s="39" t="str">
        <f t="shared" si="13"/>
        <v/>
      </c>
      <c r="T25" s="39" t="str">
        <f t="shared" si="13"/>
        <v/>
      </c>
      <c r="U25" s="39" t="str">
        <f t="shared" si="13"/>
        <v/>
      </c>
      <c r="V25" s="39" t="str">
        <f t="shared" si="13"/>
        <v/>
      </c>
      <c r="W25" s="39" t="str">
        <f t="shared" si="13"/>
        <v/>
      </c>
      <c r="X25" s="39" t="str">
        <f t="shared" si="13"/>
        <v/>
      </c>
      <c r="Y25" s="39" t="str">
        <f t="shared" si="13"/>
        <v/>
      </c>
      <c r="Z25" s="39" t="str">
        <f t="shared" si="13"/>
        <v/>
      </c>
      <c r="AA25" s="39" t="str">
        <f t="shared" si="13"/>
        <v/>
      </c>
      <c r="AB25" s="39" t="str">
        <f t="shared" si="13"/>
        <v/>
      </c>
      <c r="AC25" s="39" t="str">
        <f t="shared" si="13"/>
        <v/>
      </c>
      <c r="AD25" s="201"/>
      <c r="AE25" s="201"/>
      <c r="AF25" s="37"/>
      <c r="AG25" s="32" t="s">
        <v>44</v>
      </c>
      <c r="AH25" s="39" t="str">
        <f t="shared" ref="AH25:AH44" si="14">IF(ISERROR((C25-B25)/B25),"",(C25-B25)/B25)</f>
        <v/>
      </c>
      <c r="AI25" s="39" t="str">
        <f t="shared" ref="AI25:AS40" si="15">IF(ISERROR((D25-C25)/C25),"",(D25-C25)/C25)</f>
        <v/>
      </c>
      <c r="AJ25" s="39" t="str">
        <f t="shared" si="15"/>
        <v/>
      </c>
      <c r="AK25" s="39" t="str">
        <f t="shared" si="15"/>
        <v/>
      </c>
      <c r="AL25" s="39" t="str">
        <f t="shared" si="15"/>
        <v/>
      </c>
      <c r="AM25" s="39" t="str">
        <f t="shared" si="15"/>
        <v/>
      </c>
      <c r="AN25" s="39" t="str">
        <f t="shared" si="15"/>
        <v/>
      </c>
      <c r="AO25" s="39" t="str">
        <f t="shared" si="15"/>
        <v/>
      </c>
      <c r="AP25" s="39" t="str">
        <f t="shared" si="15"/>
        <v/>
      </c>
      <c r="AQ25" s="39" t="str">
        <f t="shared" si="15"/>
        <v/>
      </c>
      <c r="AR25" s="39" t="str">
        <f t="shared" si="15"/>
        <v/>
      </c>
      <c r="AS25" s="39" t="str">
        <f t="shared" si="15"/>
        <v/>
      </c>
    </row>
    <row r="26" spans="1:45" s="45" customFormat="1" ht="15.75" x14ac:dyDescent="0.2">
      <c r="A26" s="43" t="str">
        <f>'1B-ContPP'!A17</f>
        <v>7. Alte venituri din exploatare</v>
      </c>
      <c r="B26" s="44">
        <f>'1B-ContPP'!C17</f>
        <v>0</v>
      </c>
      <c r="C26" s="44">
        <f>'1B-ContPP'!D17</f>
        <v>0</v>
      </c>
      <c r="D26" s="44">
        <f>'1B-ContPP'!E17</f>
        <v>0</v>
      </c>
      <c r="E26" s="44">
        <f>'1B-ContPP'!F17</f>
        <v>0</v>
      </c>
      <c r="F26" s="44">
        <f>'1B-ContPP'!G17</f>
        <v>0</v>
      </c>
      <c r="G26" s="44">
        <f>'1B-ContPP'!H17</f>
        <v>0</v>
      </c>
      <c r="H26" s="44">
        <f>'1B-ContPP'!I17</f>
        <v>0</v>
      </c>
      <c r="I26" s="44">
        <f>'1B-ContPP'!J17</f>
        <v>0</v>
      </c>
      <c r="J26" s="44">
        <f>'1B-ContPP'!K17</f>
        <v>0</v>
      </c>
      <c r="K26" s="44">
        <f>'1B-ContPP'!L17</f>
        <v>0</v>
      </c>
      <c r="L26" s="44">
        <f>'1B-ContPP'!M17</f>
        <v>0</v>
      </c>
      <c r="M26" s="44">
        <f>'1B-ContPP'!N17</f>
        <v>0</v>
      </c>
      <c r="N26" s="44">
        <f>'1B-ContPP'!O17</f>
        <v>0</v>
      </c>
      <c r="O26" s="33"/>
      <c r="P26" s="43" t="s">
        <v>69</v>
      </c>
      <c r="Q26" s="38" t="str">
        <f t="shared" si="12"/>
        <v/>
      </c>
      <c r="R26" s="38" t="str">
        <f t="shared" si="13"/>
        <v/>
      </c>
      <c r="S26" s="38" t="str">
        <f t="shared" si="13"/>
        <v/>
      </c>
      <c r="T26" s="38" t="str">
        <f t="shared" si="13"/>
        <v/>
      </c>
      <c r="U26" s="38" t="str">
        <f t="shared" si="13"/>
        <v/>
      </c>
      <c r="V26" s="38" t="str">
        <f t="shared" si="13"/>
        <v/>
      </c>
      <c r="W26" s="38" t="str">
        <f t="shared" si="13"/>
        <v/>
      </c>
      <c r="X26" s="38" t="str">
        <f t="shared" si="13"/>
        <v/>
      </c>
      <c r="Y26" s="38" t="str">
        <f t="shared" si="13"/>
        <v/>
      </c>
      <c r="Z26" s="38" t="str">
        <f t="shared" si="13"/>
        <v/>
      </c>
      <c r="AA26" s="38" t="str">
        <f t="shared" si="13"/>
        <v/>
      </c>
      <c r="AB26" s="38" t="str">
        <f t="shared" si="13"/>
        <v/>
      </c>
      <c r="AC26" s="38" t="str">
        <f t="shared" si="13"/>
        <v/>
      </c>
      <c r="AD26" s="202"/>
      <c r="AE26" s="202"/>
      <c r="AF26" s="33"/>
      <c r="AG26" s="43" t="s">
        <v>69</v>
      </c>
      <c r="AH26" s="38" t="str">
        <f t="shared" si="14"/>
        <v/>
      </c>
      <c r="AI26" s="38" t="str">
        <f t="shared" si="15"/>
        <v/>
      </c>
      <c r="AJ26" s="38" t="str">
        <f t="shared" si="15"/>
        <v/>
      </c>
      <c r="AK26" s="38" t="str">
        <f t="shared" si="15"/>
        <v/>
      </c>
      <c r="AL26" s="38" t="str">
        <f t="shared" si="15"/>
        <v/>
      </c>
      <c r="AM26" s="38" t="str">
        <f t="shared" si="15"/>
        <v/>
      </c>
      <c r="AN26" s="38" t="str">
        <f t="shared" si="15"/>
        <v/>
      </c>
      <c r="AO26" s="38" t="str">
        <f t="shared" si="15"/>
        <v/>
      </c>
      <c r="AP26" s="38" t="str">
        <f t="shared" si="15"/>
        <v/>
      </c>
      <c r="AQ26" s="38" t="str">
        <f t="shared" si="15"/>
        <v/>
      </c>
      <c r="AR26" s="38" t="str">
        <f t="shared" si="15"/>
        <v/>
      </c>
      <c r="AS26" s="38" t="str">
        <f t="shared" si="15"/>
        <v/>
      </c>
    </row>
    <row r="27" spans="1:45" s="42" customFormat="1" ht="15.75" x14ac:dyDescent="0.2">
      <c r="A27" s="32" t="str">
        <f>'1B-ContPP'!A18</f>
        <v>Venituri din exploatare - total</v>
      </c>
      <c r="B27" s="36">
        <f>'1B-ContPP'!C18</f>
        <v>0</v>
      </c>
      <c r="C27" s="36">
        <f>'1B-ContPP'!D18</f>
        <v>0</v>
      </c>
      <c r="D27" s="36">
        <f>'1B-ContPP'!E18</f>
        <v>0</v>
      </c>
      <c r="E27" s="36">
        <f>'1B-ContPP'!F18</f>
        <v>0</v>
      </c>
      <c r="F27" s="36">
        <f>'1B-ContPP'!G18</f>
        <v>0</v>
      </c>
      <c r="G27" s="36">
        <f>'1B-ContPP'!H18</f>
        <v>0</v>
      </c>
      <c r="H27" s="36">
        <f>'1B-ContPP'!I18</f>
        <v>0</v>
      </c>
      <c r="I27" s="36">
        <f>'1B-ContPP'!J18</f>
        <v>0</v>
      </c>
      <c r="J27" s="36">
        <f>'1B-ContPP'!K18</f>
        <v>0</v>
      </c>
      <c r="K27" s="36">
        <f>'1B-ContPP'!L18</f>
        <v>0</v>
      </c>
      <c r="L27" s="36">
        <f>'1B-ContPP'!M18</f>
        <v>0</v>
      </c>
      <c r="M27" s="36">
        <f>'1B-ContPP'!N18</f>
        <v>0</v>
      </c>
      <c r="N27" s="36">
        <f>'1B-ContPP'!O18</f>
        <v>0</v>
      </c>
      <c r="O27" s="37"/>
      <c r="P27" s="32" t="s">
        <v>70</v>
      </c>
      <c r="Q27" s="39" t="str">
        <f t="shared" si="12"/>
        <v/>
      </c>
      <c r="R27" s="39" t="str">
        <f t="shared" si="13"/>
        <v/>
      </c>
      <c r="S27" s="39" t="str">
        <f t="shared" si="13"/>
        <v/>
      </c>
      <c r="T27" s="39" t="str">
        <f t="shared" si="13"/>
        <v/>
      </c>
      <c r="U27" s="39" t="str">
        <f t="shared" si="13"/>
        <v/>
      </c>
      <c r="V27" s="39" t="str">
        <f t="shared" si="13"/>
        <v/>
      </c>
      <c r="W27" s="39" t="str">
        <f t="shared" si="13"/>
        <v/>
      </c>
      <c r="X27" s="39" t="str">
        <f t="shared" si="13"/>
        <v/>
      </c>
      <c r="Y27" s="39" t="str">
        <f t="shared" si="13"/>
        <v/>
      </c>
      <c r="Z27" s="39" t="str">
        <f t="shared" si="13"/>
        <v/>
      </c>
      <c r="AA27" s="39" t="str">
        <f t="shared" si="13"/>
        <v/>
      </c>
      <c r="AB27" s="39" t="str">
        <f t="shared" si="13"/>
        <v/>
      </c>
      <c r="AC27" s="39" t="str">
        <f t="shared" si="13"/>
        <v/>
      </c>
      <c r="AD27" s="201"/>
      <c r="AE27" s="201"/>
      <c r="AF27" s="37"/>
      <c r="AG27" s="32" t="s">
        <v>70</v>
      </c>
      <c r="AH27" s="39" t="str">
        <f t="shared" si="14"/>
        <v/>
      </c>
      <c r="AI27" s="39" t="str">
        <f t="shared" si="15"/>
        <v/>
      </c>
      <c r="AJ27" s="39" t="str">
        <f t="shared" si="15"/>
        <v/>
      </c>
      <c r="AK27" s="39" t="str">
        <f t="shared" si="15"/>
        <v/>
      </c>
      <c r="AL27" s="39" t="str">
        <f t="shared" si="15"/>
        <v/>
      </c>
      <c r="AM27" s="39" t="str">
        <f t="shared" si="15"/>
        <v/>
      </c>
      <c r="AN27" s="39" t="str">
        <f t="shared" si="15"/>
        <v/>
      </c>
      <c r="AO27" s="39" t="str">
        <f t="shared" si="15"/>
        <v/>
      </c>
      <c r="AP27" s="39" t="str">
        <f t="shared" si="15"/>
        <v/>
      </c>
      <c r="AQ27" s="39" t="str">
        <f t="shared" si="15"/>
        <v/>
      </c>
      <c r="AR27" s="39" t="str">
        <f t="shared" si="15"/>
        <v/>
      </c>
      <c r="AS27" s="39" t="str">
        <f t="shared" si="15"/>
        <v/>
      </c>
    </row>
    <row r="28" spans="1:45" s="45" customFormat="1" ht="24" x14ac:dyDescent="0.2">
      <c r="A28" s="48" t="s">
        <v>97</v>
      </c>
      <c r="B28" s="44">
        <f>SUM('1B-ContPP'!C19:C24)+'1B-ContPP'!C29</f>
        <v>0</v>
      </c>
      <c r="C28" s="44">
        <f>SUM('1B-ContPP'!D19:D24)+'1B-ContPP'!D29</f>
        <v>0</v>
      </c>
      <c r="D28" s="44">
        <f>SUM('1B-ContPP'!E19:E24)+'1B-ContPP'!E29</f>
        <v>0</v>
      </c>
      <c r="E28" s="44">
        <f>SUM('1B-ContPP'!F19:F24)+'1B-ContPP'!F29</f>
        <v>0</v>
      </c>
      <c r="F28" s="44">
        <f>SUM('1B-ContPP'!G19:G24)+'1B-ContPP'!G29</f>
        <v>0</v>
      </c>
      <c r="G28" s="44">
        <f>SUM('1B-ContPP'!H19:H24)+'1B-ContPP'!H29</f>
        <v>0</v>
      </c>
      <c r="H28" s="44">
        <f>SUM('1B-ContPP'!I19:I24)+'1B-ContPP'!I29</f>
        <v>0</v>
      </c>
      <c r="I28" s="44">
        <f>SUM('1B-ContPP'!J19:J24)+'1B-ContPP'!J29</f>
        <v>0</v>
      </c>
      <c r="J28" s="44">
        <f>SUM('1B-ContPP'!K19:K24)+'1B-ContPP'!K29</f>
        <v>0</v>
      </c>
      <c r="K28" s="44">
        <f>SUM('1B-ContPP'!L19:L24)+'1B-ContPP'!L29</f>
        <v>0</v>
      </c>
      <c r="L28" s="44">
        <f>SUM('1B-ContPP'!M19:M24)+'1B-ContPP'!M29</f>
        <v>0</v>
      </c>
      <c r="M28" s="44">
        <f>SUM('1B-ContPP'!N19:N24)+'1B-ContPP'!N29</f>
        <v>0</v>
      </c>
      <c r="N28" s="44">
        <f>SUM('1B-ContPP'!O19:O24)+'1B-ContPP'!O29</f>
        <v>0</v>
      </c>
      <c r="O28" s="33"/>
      <c r="P28" s="43" t="s">
        <v>97</v>
      </c>
      <c r="Q28" s="38" t="str">
        <f t="shared" si="12"/>
        <v/>
      </c>
      <c r="R28" s="38" t="str">
        <f t="shared" si="13"/>
        <v/>
      </c>
      <c r="S28" s="38" t="str">
        <f t="shared" si="13"/>
        <v/>
      </c>
      <c r="T28" s="38" t="str">
        <f t="shared" si="13"/>
        <v/>
      </c>
      <c r="U28" s="38" t="str">
        <f t="shared" si="13"/>
        <v/>
      </c>
      <c r="V28" s="38" t="str">
        <f t="shared" si="13"/>
        <v/>
      </c>
      <c r="W28" s="38" t="str">
        <f t="shared" si="13"/>
        <v/>
      </c>
      <c r="X28" s="38" t="str">
        <f t="shared" si="13"/>
        <v/>
      </c>
      <c r="Y28" s="38" t="str">
        <f t="shared" si="13"/>
        <v/>
      </c>
      <c r="Z28" s="38" t="str">
        <f t="shared" si="13"/>
        <v/>
      </c>
      <c r="AA28" s="38" t="str">
        <f t="shared" si="13"/>
        <v/>
      </c>
      <c r="AB28" s="38" t="str">
        <f t="shared" si="13"/>
        <v/>
      </c>
      <c r="AC28" s="38" t="str">
        <f t="shared" si="13"/>
        <v/>
      </c>
      <c r="AD28" s="202"/>
      <c r="AE28" s="202"/>
      <c r="AF28" s="33"/>
      <c r="AG28" s="43" t="s">
        <v>97</v>
      </c>
      <c r="AH28" s="38" t="str">
        <f t="shared" si="14"/>
        <v/>
      </c>
      <c r="AI28" s="38" t="str">
        <f t="shared" si="15"/>
        <v/>
      </c>
      <c r="AJ28" s="38" t="str">
        <f t="shared" si="15"/>
        <v/>
      </c>
      <c r="AK28" s="38" t="str">
        <f t="shared" si="15"/>
        <v/>
      </c>
      <c r="AL28" s="38" t="str">
        <f t="shared" si="15"/>
        <v/>
      </c>
      <c r="AM28" s="38" t="str">
        <f t="shared" si="15"/>
        <v/>
      </c>
      <c r="AN28" s="38" t="str">
        <f t="shared" si="15"/>
        <v/>
      </c>
      <c r="AO28" s="38" t="str">
        <f t="shared" si="15"/>
        <v/>
      </c>
      <c r="AP28" s="38" t="str">
        <f t="shared" si="15"/>
        <v/>
      </c>
      <c r="AQ28" s="38" t="str">
        <f t="shared" si="15"/>
        <v/>
      </c>
      <c r="AR28" s="38" t="str">
        <f t="shared" si="15"/>
        <v/>
      </c>
      <c r="AS28" s="38" t="str">
        <f t="shared" si="15"/>
        <v/>
      </c>
    </row>
    <row r="29" spans="1:45" s="50" customFormat="1" ht="36" x14ac:dyDescent="0.2">
      <c r="A29" s="43" t="s">
        <v>98</v>
      </c>
      <c r="B29" s="44">
        <f>'1B-ContPP'!C27+'1B-ContPP'!C28+'1B-ContPP'!C30</f>
        <v>0</v>
      </c>
      <c r="C29" s="44">
        <f>'1B-ContPP'!D27+'1B-ContPP'!D28+'1B-ContPP'!D30</f>
        <v>0</v>
      </c>
      <c r="D29" s="44">
        <f>'1B-ContPP'!E27+'1B-ContPP'!E28+'1B-ContPP'!E30</f>
        <v>0</v>
      </c>
      <c r="E29" s="44">
        <f>'1B-ContPP'!F27+'1B-ContPP'!F28+'1B-ContPP'!F30</f>
        <v>0</v>
      </c>
      <c r="F29" s="44">
        <f>'1B-ContPP'!G27+'1B-ContPP'!G28+'1B-ContPP'!G30</f>
        <v>0</v>
      </c>
      <c r="G29" s="44">
        <f>'1B-ContPP'!H27+'1B-ContPP'!H28+'1B-ContPP'!H30</f>
        <v>0</v>
      </c>
      <c r="H29" s="44">
        <f>'1B-ContPP'!I27+'1B-ContPP'!I28+'1B-ContPP'!I30</f>
        <v>0</v>
      </c>
      <c r="I29" s="44">
        <f>'1B-ContPP'!J27+'1B-ContPP'!J28+'1B-ContPP'!J30</f>
        <v>0</v>
      </c>
      <c r="J29" s="44">
        <f>'1B-ContPP'!K27+'1B-ContPP'!K28+'1B-ContPP'!K30</f>
        <v>0</v>
      </c>
      <c r="K29" s="44">
        <f>'1B-ContPP'!L27+'1B-ContPP'!L28+'1B-ContPP'!L30</f>
        <v>0</v>
      </c>
      <c r="L29" s="44">
        <f>'1B-ContPP'!M27+'1B-ContPP'!M28+'1B-ContPP'!M30</f>
        <v>0</v>
      </c>
      <c r="M29" s="44">
        <f>'1B-ContPP'!N27+'1B-ContPP'!N28+'1B-ContPP'!N30</f>
        <v>0</v>
      </c>
      <c r="N29" s="44">
        <f>'1B-ContPP'!O27+'1B-ContPP'!O28+'1B-ContPP'!O30</f>
        <v>0</v>
      </c>
      <c r="O29" s="49"/>
      <c r="P29" s="43" t="s">
        <v>98</v>
      </c>
      <c r="Q29" s="38" t="str">
        <f t="shared" si="12"/>
        <v/>
      </c>
      <c r="R29" s="38" t="str">
        <f t="shared" si="13"/>
        <v/>
      </c>
      <c r="S29" s="38" t="str">
        <f t="shared" si="13"/>
        <v/>
      </c>
      <c r="T29" s="38" t="str">
        <f t="shared" si="13"/>
        <v/>
      </c>
      <c r="U29" s="38" t="str">
        <f t="shared" si="13"/>
        <v/>
      </c>
      <c r="V29" s="38" t="str">
        <f t="shared" si="13"/>
        <v/>
      </c>
      <c r="W29" s="38" t="str">
        <f t="shared" si="13"/>
        <v/>
      </c>
      <c r="X29" s="38" t="str">
        <f t="shared" si="13"/>
        <v/>
      </c>
      <c r="Y29" s="38" t="str">
        <f t="shared" si="13"/>
        <v/>
      </c>
      <c r="Z29" s="38" t="str">
        <f t="shared" si="13"/>
        <v/>
      </c>
      <c r="AA29" s="38" t="str">
        <f t="shared" si="13"/>
        <v/>
      </c>
      <c r="AB29" s="38" t="str">
        <f t="shared" si="13"/>
        <v/>
      </c>
      <c r="AC29" s="38" t="str">
        <f t="shared" si="13"/>
        <v/>
      </c>
      <c r="AD29" s="202"/>
      <c r="AE29" s="202"/>
      <c r="AF29" s="33"/>
      <c r="AG29" s="43" t="s">
        <v>98</v>
      </c>
      <c r="AH29" s="38" t="str">
        <f t="shared" si="14"/>
        <v/>
      </c>
      <c r="AI29" s="38" t="str">
        <f t="shared" si="15"/>
        <v/>
      </c>
      <c r="AJ29" s="38" t="str">
        <f t="shared" si="15"/>
        <v/>
      </c>
      <c r="AK29" s="38" t="str">
        <f t="shared" si="15"/>
        <v/>
      </c>
      <c r="AL29" s="38" t="str">
        <f t="shared" si="15"/>
        <v/>
      </c>
      <c r="AM29" s="38" t="str">
        <f t="shared" si="15"/>
        <v/>
      </c>
      <c r="AN29" s="38" t="str">
        <f t="shared" si="15"/>
        <v/>
      </c>
      <c r="AO29" s="38" t="str">
        <f t="shared" si="15"/>
        <v/>
      </c>
      <c r="AP29" s="38" t="str">
        <f t="shared" si="15"/>
        <v/>
      </c>
      <c r="AQ29" s="38" t="str">
        <f t="shared" si="15"/>
        <v/>
      </c>
      <c r="AR29" s="38" t="str">
        <f t="shared" si="15"/>
        <v/>
      </c>
      <c r="AS29" s="38" t="str">
        <f t="shared" si="15"/>
        <v/>
      </c>
    </row>
    <row r="30" spans="1:45" s="42" customFormat="1" ht="15.75" x14ac:dyDescent="0.2">
      <c r="A30" s="32" t="str">
        <f>'1B-ContPP'!A31</f>
        <v>Cheltuieli din exploatare - total</v>
      </c>
      <c r="B30" s="36">
        <f>'1B-ContPP'!C31</f>
        <v>0</v>
      </c>
      <c r="C30" s="36">
        <f>'1B-ContPP'!D31</f>
        <v>0</v>
      </c>
      <c r="D30" s="36">
        <f>'1B-ContPP'!E31</f>
        <v>0</v>
      </c>
      <c r="E30" s="36">
        <f>'1B-ContPP'!F31</f>
        <v>0</v>
      </c>
      <c r="F30" s="36">
        <f>'1B-ContPP'!G31</f>
        <v>0</v>
      </c>
      <c r="G30" s="36">
        <f>'1B-ContPP'!H31</f>
        <v>0</v>
      </c>
      <c r="H30" s="36">
        <f>'1B-ContPP'!I31</f>
        <v>0</v>
      </c>
      <c r="I30" s="36">
        <f>'1B-ContPP'!J31</f>
        <v>0</v>
      </c>
      <c r="J30" s="36">
        <f>'1B-ContPP'!K31</f>
        <v>0</v>
      </c>
      <c r="K30" s="36">
        <f>'1B-ContPP'!L31</f>
        <v>0</v>
      </c>
      <c r="L30" s="36">
        <f>'1B-ContPP'!M31</f>
        <v>0</v>
      </c>
      <c r="M30" s="36">
        <f>'1B-ContPP'!N31</f>
        <v>0</v>
      </c>
      <c r="N30" s="36">
        <f>'1B-ContPP'!O31</f>
        <v>0</v>
      </c>
      <c r="O30" s="37"/>
      <c r="P30" s="32" t="s">
        <v>74</v>
      </c>
      <c r="Q30" s="39" t="str">
        <f t="shared" si="12"/>
        <v/>
      </c>
      <c r="R30" s="39" t="str">
        <f t="shared" si="13"/>
        <v/>
      </c>
      <c r="S30" s="39" t="str">
        <f t="shared" si="13"/>
        <v/>
      </c>
      <c r="T30" s="39" t="str">
        <f t="shared" si="13"/>
        <v/>
      </c>
      <c r="U30" s="39" t="str">
        <f t="shared" si="13"/>
        <v/>
      </c>
      <c r="V30" s="39" t="str">
        <f t="shared" si="13"/>
        <v/>
      </c>
      <c r="W30" s="39" t="str">
        <f t="shared" si="13"/>
        <v/>
      </c>
      <c r="X30" s="39" t="str">
        <f t="shared" si="13"/>
        <v/>
      </c>
      <c r="Y30" s="39" t="str">
        <f t="shared" si="13"/>
        <v/>
      </c>
      <c r="Z30" s="39" t="str">
        <f t="shared" si="13"/>
        <v/>
      </c>
      <c r="AA30" s="39" t="str">
        <f t="shared" si="13"/>
        <v/>
      </c>
      <c r="AB30" s="39" t="str">
        <f t="shared" si="13"/>
        <v/>
      </c>
      <c r="AC30" s="39" t="str">
        <f t="shared" si="13"/>
        <v/>
      </c>
      <c r="AD30" s="201"/>
      <c r="AE30" s="201"/>
      <c r="AF30" s="37"/>
      <c r="AG30" s="32" t="s">
        <v>74</v>
      </c>
      <c r="AH30" s="39" t="str">
        <f t="shared" si="14"/>
        <v/>
      </c>
      <c r="AI30" s="39" t="str">
        <f t="shared" si="15"/>
        <v/>
      </c>
      <c r="AJ30" s="39" t="str">
        <f t="shared" si="15"/>
        <v/>
      </c>
      <c r="AK30" s="39" t="str">
        <f t="shared" si="15"/>
        <v/>
      </c>
      <c r="AL30" s="39" t="str">
        <f t="shared" si="15"/>
        <v/>
      </c>
      <c r="AM30" s="39" t="str">
        <f t="shared" si="15"/>
        <v/>
      </c>
      <c r="AN30" s="39" t="str">
        <f t="shared" si="15"/>
        <v/>
      </c>
      <c r="AO30" s="39" t="str">
        <f t="shared" si="15"/>
        <v/>
      </c>
      <c r="AP30" s="39" t="str">
        <f t="shared" si="15"/>
        <v/>
      </c>
      <c r="AQ30" s="39" t="str">
        <f t="shared" si="15"/>
        <v/>
      </c>
      <c r="AR30" s="39" t="str">
        <f t="shared" si="15"/>
        <v/>
      </c>
      <c r="AS30" s="39" t="str">
        <f t="shared" si="15"/>
        <v/>
      </c>
    </row>
    <row r="31" spans="1:45" s="238" customFormat="1" ht="15.75" x14ac:dyDescent="0.2">
      <c r="A31" s="232" t="str">
        <f>'1B-ContPP'!A32</f>
        <v>Rezultatul din exploatare</v>
      </c>
      <c r="B31" s="233">
        <f>'1B-ContPP'!C32</f>
        <v>0</v>
      </c>
      <c r="C31" s="233">
        <f>'1B-ContPP'!D32</f>
        <v>0</v>
      </c>
      <c r="D31" s="233">
        <f>'1B-ContPP'!E32</f>
        <v>0</v>
      </c>
      <c r="E31" s="233">
        <f>'1B-ContPP'!F32</f>
        <v>0</v>
      </c>
      <c r="F31" s="233">
        <f>'1B-ContPP'!G32</f>
        <v>0</v>
      </c>
      <c r="G31" s="233">
        <f>'1B-ContPP'!H32</f>
        <v>0</v>
      </c>
      <c r="H31" s="233">
        <f>'1B-ContPP'!I32</f>
        <v>0</v>
      </c>
      <c r="I31" s="233">
        <f>'1B-ContPP'!J32</f>
        <v>0</v>
      </c>
      <c r="J31" s="233">
        <f>'1B-ContPP'!K32</f>
        <v>0</v>
      </c>
      <c r="K31" s="233">
        <f>'1B-ContPP'!L32</f>
        <v>0</v>
      </c>
      <c r="L31" s="233">
        <f>'1B-ContPP'!M32</f>
        <v>0</v>
      </c>
      <c r="M31" s="233">
        <f>'1B-ContPP'!N32</f>
        <v>0</v>
      </c>
      <c r="N31" s="233">
        <f>'1B-ContPP'!O32</f>
        <v>0</v>
      </c>
      <c r="O31" s="234"/>
      <c r="P31" s="232" t="s">
        <v>45</v>
      </c>
      <c r="Q31" s="235" t="str">
        <f t="shared" si="12"/>
        <v/>
      </c>
      <c r="R31" s="235" t="str">
        <f t="shared" si="13"/>
        <v/>
      </c>
      <c r="S31" s="235" t="str">
        <f t="shared" si="13"/>
        <v/>
      </c>
      <c r="T31" s="235" t="str">
        <f t="shared" si="13"/>
        <v/>
      </c>
      <c r="U31" s="235" t="str">
        <f t="shared" si="13"/>
        <v/>
      </c>
      <c r="V31" s="235" t="str">
        <f t="shared" si="13"/>
        <v/>
      </c>
      <c r="W31" s="235" t="str">
        <f t="shared" si="13"/>
        <v/>
      </c>
      <c r="X31" s="235" t="str">
        <f t="shared" si="13"/>
        <v/>
      </c>
      <c r="Y31" s="235" t="str">
        <f t="shared" si="13"/>
        <v/>
      </c>
      <c r="Z31" s="235" t="str">
        <f t="shared" si="13"/>
        <v/>
      </c>
      <c r="AA31" s="235" t="str">
        <f t="shared" si="13"/>
        <v/>
      </c>
      <c r="AB31" s="235" t="str">
        <f t="shared" si="13"/>
        <v/>
      </c>
      <c r="AC31" s="235" t="str">
        <f t="shared" si="13"/>
        <v/>
      </c>
      <c r="AD31" s="236"/>
      <c r="AE31" s="236"/>
      <c r="AF31" s="237"/>
      <c r="AG31" s="232" t="s">
        <v>45</v>
      </c>
      <c r="AH31" s="235" t="str">
        <f t="shared" si="14"/>
        <v/>
      </c>
      <c r="AI31" s="235" t="str">
        <f t="shared" si="15"/>
        <v/>
      </c>
      <c r="AJ31" s="235" t="str">
        <f t="shared" si="15"/>
        <v/>
      </c>
      <c r="AK31" s="235" t="str">
        <f t="shared" si="15"/>
        <v/>
      </c>
      <c r="AL31" s="235" t="str">
        <f t="shared" si="15"/>
        <v/>
      </c>
      <c r="AM31" s="235" t="str">
        <f t="shared" si="15"/>
        <v/>
      </c>
      <c r="AN31" s="235" t="str">
        <f t="shared" si="15"/>
        <v/>
      </c>
      <c r="AO31" s="235" t="str">
        <f t="shared" si="15"/>
        <v/>
      </c>
      <c r="AP31" s="235" t="str">
        <f t="shared" si="15"/>
        <v/>
      </c>
      <c r="AQ31" s="235" t="str">
        <f t="shared" si="15"/>
        <v/>
      </c>
      <c r="AR31" s="235" t="str">
        <f t="shared" si="15"/>
        <v/>
      </c>
      <c r="AS31" s="235" t="str">
        <f t="shared" si="15"/>
        <v/>
      </c>
    </row>
    <row r="32" spans="1:45" s="45" customFormat="1" ht="15.75" x14ac:dyDescent="0.2">
      <c r="A32" s="32" t="str">
        <f>'1B-ContPP'!A39</f>
        <v>Venituri financiare</v>
      </c>
      <c r="B32" s="36">
        <f>'1B-ContPP'!C39</f>
        <v>0</v>
      </c>
      <c r="C32" s="36">
        <f>'1B-ContPP'!D39</f>
        <v>0</v>
      </c>
      <c r="D32" s="36">
        <f>'1B-ContPP'!E39</f>
        <v>0</v>
      </c>
      <c r="E32" s="36">
        <f>'1B-ContPP'!F39</f>
        <v>0</v>
      </c>
      <c r="F32" s="36">
        <f>'1B-ContPP'!G39</f>
        <v>0</v>
      </c>
      <c r="G32" s="36">
        <f>'1B-ContPP'!H39</f>
        <v>0</v>
      </c>
      <c r="H32" s="36">
        <f>'1B-ContPP'!I39</f>
        <v>0</v>
      </c>
      <c r="I32" s="36">
        <f>'1B-ContPP'!J39</f>
        <v>0</v>
      </c>
      <c r="J32" s="36">
        <f>'1B-ContPP'!K39</f>
        <v>0</v>
      </c>
      <c r="K32" s="36">
        <f>'1B-ContPP'!L39</f>
        <v>0</v>
      </c>
      <c r="L32" s="36">
        <f>'1B-ContPP'!M39</f>
        <v>0</v>
      </c>
      <c r="M32" s="36">
        <f>'1B-ContPP'!N39</f>
        <v>0</v>
      </c>
      <c r="N32" s="36">
        <f>'1B-ContPP'!O39</f>
        <v>0</v>
      </c>
      <c r="O32" s="33"/>
      <c r="P32" s="32" t="s">
        <v>48</v>
      </c>
      <c r="Q32" s="39" t="str">
        <f t="shared" si="12"/>
        <v/>
      </c>
      <c r="R32" s="39" t="str">
        <f t="shared" si="13"/>
        <v/>
      </c>
      <c r="S32" s="39" t="str">
        <f t="shared" si="13"/>
        <v/>
      </c>
      <c r="T32" s="39" t="str">
        <f t="shared" si="13"/>
        <v/>
      </c>
      <c r="U32" s="39" t="str">
        <f t="shared" si="13"/>
        <v/>
      </c>
      <c r="V32" s="39" t="str">
        <f t="shared" si="13"/>
        <v/>
      </c>
      <c r="W32" s="39" t="str">
        <f t="shared" si="13"/>
        <v/>
      </c>
      <c r="X32" s="39" t="str">
        <f t="shared" si="13"/>
        <v/>
      </c>
      <c r="Y32" s="39" t="str">
        <f t="shared" si="13"/>
        <v/>
      </c>
      <c r="Z32" s="39" t="str">
        <f t="shared" si="13"/>
        <v/>
      </c>
      <c r="AA32" s="39" t="str">
        <f t="shared" si="13"/>
        <v/>
      </c>
      <c r="AB32" s="39" t="str">
        <f t="shared" si="13"/>
        <v/>
      </c>
      <c r="AC32" s="39" t="str">
        <f t="shared" si="13"/>
        <v/>
      </c>
      <c r="AD32" s="201"/>
      <c r="AE32" s="201"/>
      <c r="AF32" s="37"/>
      <c r="AG32" s="32" t="s">
        <v>48</v>
      </c>
      <c r="AH32" s="39" t="str">
        <f t="shared" si="14"/>
        <v/>
      </c>
      <c r="AI32" s="39" t="str">
        <f t="shared" si="15"/>
        <v/>
      </c>
      <c r="AJ32" s="39" t="str">
        <f t="shared" si="15"/>
        <v/>
      </c>
      <c r="AK32" s="39" t="str">
        <f t="shared" si="15"/>
        <v/>
      </c>
      <c r="AL32" s="39" t="str">
        <f t="shared" si="15"/>
        <v/>
      </c>
      <c r="AM32" s="39" t="str">
        <f t="shared" si="15"/>
        <v/>
      </c>
      <c r="AN32" s="39" t="str">
        <f t="shared" si="15"/>
        <v/>
      </c>
      <c r="AO32" s="39" t="str">
        <f t="shared" si="15"/>
        <v/>
      </c>
      <c r="AP32" s="39" t="str">
        <f t="shared" si="15"/>
        <v/>
      </c>
      <c r="AQ32" s="39" t="str">
        <f t="shared" si="15"/>
        <v/>
      </c>
      <c r="AR32" s="39" t="str">
        <f t="shared" si="15"/>
        <v/>
      </c>
      <c r="AS32" s="39" t="str">
        <f t="shared" si="15"/>
        <v/>
      </c>
    </row>
    <row r="33" spans="1:45" s="45" customFormat="1" ht="48" x14ac:dyDescent="0.2">
      <c r="A33" s="43" t="str">
        <f>'1B-ContPP'!A40</f>
        <v>16. Ajustări de valoare privind imobilizările financiare şi investiţiile financiare deţinute ca active circulante</v>
      </c>
      <c r="B33" s="44">
        <f>'1B-ContPP'!C40</f>
        <v>0</v>
      </c>
      <c r="C33" s="44">
        <f>'1B-ContPP'!D40</f>
        <v>0</v>
      </c>
      <c r="D33" s="44">
        <f>'1B-ContPP'!E40</f>
        <v>0</v>
      </c>
      <c r="E33" s="44">
        <f>'1B-ContPP'!F40</f>
        <v>0</v>
      </c>
      <c r="F33" s="44">
        <f>'1B-ContPP'!G40</f>
        <v>0</v>
      </c>
      <c r="G33" s="44">
        <f>'1B-ContPP'!H40</f>
        <v>0</v>
      </c>
      <c r="H33" s="44">
        <f>'1B-ContPP'!I40</f>
        <v>0</v>
      </c>
      <c r="I33" s="44">
        <f>'1B-ContPP'!J40</f>
        <v>0</v>
      </c>
      <c r="J33" s="44">
        <f>'1B-ContPP'!K40</f>
        <v>0</v>
      </c>
      <c r="K33" s="44">
        <f>'1B-ContPP'!L40</f>
        <v>0</v>
      </c>
      <c r="L33" s="44">
        <f>'1B-ContPP'!M40</f>
        <v>0</v>
      </c>
      <c r="M33" s="44">
        <f>'1B-ContPP'!N40</f>
        <v>0</v>
      </c>
      <c r="N33" s="44">
        <f>'1B-ContPP'!O40</f>
        <v>0</v>
      </c>
      <c r="O33" s="33"/>
      <c r="P33" s="43" t="s">
        <v>75</v>
      </c>
      <c r="Q33" s="38" t="str">
        <f t="shared" si="12"/>
        <v/>
      </c>
      <c r="R33" s="38" t="str">
        <f t="shared" si="13"/>
        <v/>
      </c>
      <c r="S33" s="38" t="str">
        <f t="shared" si="13"/>
        <v/>
      </c>
      <c r="T33" s="38" t="str">
        <f t="shared" si="13"/>
        <v/>
      </c>
      <c r="U33" s="38" t="str">
        <f t="shared" si="13"/>
        <v/>
      </c>
      <c r="V33" s="38" t="str">
        <f t="shared" si="13"/>
        <v/>
      </c>
      <c r="W33" s="38" t="str">
        <f t="shared" si="13"/>
        <v/>
      </c>
      <c r="X33" s="38" t="str">
        <f t="shared" si="13"/>
        <v/>
      </c>
      <c r="Y33" s="38" t="str">
        <f t="shared" si="13"/>
        <v/>
      </c>
      <c r="Z33" s="38" t="str">
        <f t="shared" si="13"/>
        <v/>
      </c>
      <c r="AA33" s="38" t="str">
        <f t="shared" si="13"/>
        <v/>
      </c>
      <c r="AB33" s="38" t="str">
        <f t="shared" si="13"/>
        <v/>
      </c>
      <c r="AC33" s="38" t="str">
        <f t="shared" si="13"/>
        <v/>
      </c>
      <c r="AD33" s="202"/>
      <c r="AE33" s="202"/>
      <c r="AF33" s="33"/>
      <c r="AG33" s="43" t="s">
        <v>75</v>
      </c>
      <c r="AH33" s="38" t="str">
        <f t="shared" si="14"/>
        <v/>
      </c>
      <c r="AI33" s="38" t="str">
        <f t="shared" si="15"/>
        <v/>
      </c>
      <c r="AJ33" s="38" t="str">
        <f t="shared" si="15"/>
        <v/>
      </c>
      <c r="AK33" s="38" t="str">
        <f t="shared" si="15"/>
        <v/>
      </c>
      <c r="AL33" s="38" t="str">
        <f t="shared" si="15"/>
        <v/>
      </c>
      <c r="AM33" s="38" t="str">
        <f t="shared" si="15"/>
        <v/>
      </c>
      <c r="AN33" s="38" t="str">
        <f t="shared" si="15"/>
        <v/>
      </c>
      <c r="AO33" s="38" t="str">
        <f t="shared" si="15"/>
        <v/>
      </c>
      <c r="AP33" s="38" t="str">
        <f t="shared" si="15"/>
        <v/>
      </c>
      <c r="AQ33" s="38" t="str">
        <f t="shared" si="15"/>
        <v/>
      </c>
      <c r="AR33" s="38" t="str">
        <f t="shared" si="15"/>
        <v/>
      </c>
      <c r="AS33" s="38" t="str">
        <f t="shared" si="15"/>
        <v/>
      </c>
    </row>
    <row r="34" spans="1:45" s="45" customFormat="1" ht="15.75" x14ac:dyDescent="0.2">
      <c r="A34" s="43" t="str">
        <f>'1B-ContPP'!A41</f>
        <v xml:space="preserve">17. Cheltuieli privind dobânzile </v>
      </c>
      <c r="B34" s="44">
        <f>'1B-ContPP'!C41</f>
        <v>0</v>
      </c>
      <c r="C34" s="44">
        <f>'1B-ContPP'!D41</f>
        <v>0</v>
      </c>
      <c r="D34" s="44">
        <f>'1B-ContPP'!E41</f>
        <v>0</v>
      </c>
      <c r="E34" s="44">
        <f>'1B-ContPP'!F41</f>
        <v>0</v>
      </c>
      <c r="F34" s="44">
        <f>'1B-ContPP'!G41</f>
        <v>0</v>
      </c>
      <c r="G34" s="44">
        <f>'1B-ContPP'!H41</f>
        <v>0</v>
      </c>
      <c r="H34" s="44">
        <f>'1B-ContPP'!I41</f>
        <v>0</v>
      </c>
      <c r="I34" s="44">
        <f>'1B-ContPP'!J41</f>
        <v>0</v>
      </c>
      <c r="J34" s="44">
        <f>'1B-ContPP'!K41</f>
        <v>0</v>
      </c>
      <c r="K34" s="44">
        <f>'1B-ContPP'!L41</f>
        <v>0</v>
      </c>
      <c r="L34" s="44">
        <f>'1B-ContPP'!M41</f>
        <v>0</v>
      </c>
      <c r="M34" s="44">
        <f>'1B-ContPP'!N41</f>
        <v>0</v>
      </c>
      <c r="N34" s="44">
        <f>'1B-ContPP'!O41</f>
        <v>0</v>
      </c>
      <c r="O34" s="33"/>
      <c r="P34" s="43" t="s">
        <v>76</v>
      </c>
      <c r="Q34" s="38" t="str">
        <f t="shared" si="12"/>
        <v/>
      </c>
      <c r="R34" s="38" t="str">
        <f t="shared" si="13"/>
        <v/>
      </c>
      <c r="S34" s="38" t="str">
        <f t="shared" si="13"/>
        <v/>
      </c>
      <c r="T34" s="38" t="str">
        <f t="shared" si="13"/>
        <v/>
      </c>
      <c r="U34" s="38" t="str">
        <f t="shared" si="13"/>
        <v/>
      </c>
      <c r="V34" s="38" t="str">
        <f t="shared" si="13"/>
        <v/>
      </c>
      <c r="W34" s="38" t="str">
        <f t="shared" si="13"/>
        <v/>
      </c>
      <c r="X34" s="38" t="str">
        <f t="shared" si="13"/>
        <v/>
      </c>
      <c r="Y34" s="38" t="str">
        <f t="shared" si="13"/>
        <v/>
      </c>
      <c r="Z34" s="38" t="str">
        <f t="shared" si="13"/>
        <v/>
      </c>
      <c r="AA34" s="38" t="str">
        <f t="shared" si="13"/>
        <v/>
      </c>
      <c r="AB34" s="38" t="str">
        <f t="shared" si="13"/>
        <v/>
      </c>
      <c r="AC34" s="38" t="str">
        <f t="shared" si="13"/>
        <v/>
      </c>
      <c r="AD34" s="202"/>
      <c r="AE34" s="202"/>
      <c r="AF34" s="33"/>
      <c r="AG34" s="43" t="s">
        <v>76</v>
      </c>
      <c r="AH34" s="38" t="str">
        <f t="shared" si="14"/>
        <v/>
      </c>
      <c r="AI34" s="38" t="str">
        <f t="shared" si="15"/>
        <v/>
      </c>
      <c r="AJ34" s="38" t="str">
        <f t="shared" si="15"/>
        <v/>
      </c>
      <c r="AK34" s="38" t="str">
        <f t="shared" si="15"/>
        <v/>
      </c>
      <c r="AL34" s="38" t="str">
        <f t="shared" si="15"/>
        <v/>
      </c>
      <c r="AM34" s="38" t="str">
        <f t="shared" si="15"/>
        <v/>
      </c>
      <c r="AN34" s="38" t="str">
        <f t="shared" si="15"/>
        <v/>
      </c>
      <c r="AO34" s="38" t="str">
        <f t="shared" si="15"/>
        <v/>
      </c>
      <c r="AP34" s="38" t="str">
        <f t="shared" si="15"/>
        <v/>
      </c>
      <c r="AQ34" s="38" t="str">
        <f t="shared" si="15"/>
        <v/>
      </c>
      <c r="AR34" s="38" t="str">
        <f t="shared" si="15"/>
        <v/>
      </c>
      <c r="AS34" s="38" t="str">
        <f t="shared" si="15"/>
        <v/>
      </c>
    </row>
    <row r="35" spans="1:45" s="45" customFormat="1" ht="15.75" x14ac:dyDescent="0.2">
      <c r="A35" s="43" t="str">
        <f>'1B-ContPP'!A42</f>
        <v xml:space="preserve">Alte cheltuieli financiare  </v>
      </c>
      <c r="B35" s="44">
        <f>'1B-ContPP'!C42</f>
        <v>0</v>
      </c>
      <c r="C35" s="44">
        <f>'1B-ContPP'!D42</f>
        <v>0</v>
      </c>
      <c r="D35" s="44">
        <f>'1B-ContPP'!E42</f>
        <v>0</v>
      </c>
      <c r="E35" s="44">
        <f>'1B-ContPP'!F42</f>
        <v>0</v>
      </c>
      <c r="F35" s="44">
        <f>'1B-ContPP'!G42</f>
        <v>0</v>
      </c>
      <c r="G35" s="44">
        <f>'1B-ContPP'!H42</f>
        <v>0</v>
      </c>
      <c r="H35" s="44">
        <f>'1B-ContPP'!I42</f>
        <v>0</v>
      </c>
      <c r="I35" s="44">
        <f>'1B-ContPP'!J42</f>
        <v>0</v>
      </c>
      <c r="J35" s="44">
        <f>'1B-ContPP'!K42</f>
        <v>0</v>
      </c>
      <c r="K35" s="44">
        <f>'1B-ContPP'!L42</f>
        <v>0</v>
      </c>
      <c r="L35" s="44">
        <f>'1B-ContPP'!M42</f>
        <v>0</v>
      </c>
      <c r="M35" s="44">
        <f>'1B-ContPP'!N42</f>
        <v>0</v>
      </c>
      <c r="N35" s="44">
        <f>'1B-ContPP'!O42</f>
        <v>0</v>
      </c>
      <c r="O35" s="33"/>
      <c r="P35" s="43" t="s">
        <v>77</v>
      </c>
      <c r="Q35" s="38" t="str">
        <f t="shared" si="12"/>
        <v/>
      </c>
      <c r="R35" s="38" t="str">
        <f t="shared" si="13"/>
        <v/>
      </c>
      <c r="S35" s="38" t="str">
        <f t="shared" si="13"/>
        <v/>
      </c>
      <c r="T35" s="38" t="str">
        <f t="shared" si="13"/>
        <v/>
      </c>
      <c r="U35" s="38" t="str">
        <f t="shared" si="13"/>
        <v/>
      </c>
      <c r="V35" s="38" t="str">
        <f t="shared" si="13"/>
        <v/>
      </c>
      <c r="W35" s="38" t="str">
        <f t="shared" si="13"/>
        <v/>
      </c>
      <c r="X35" s="38" t="str">
        <f t="shared" si="13"/>
        <v/>
      </c>
      <c r="Y35" s="38" t="str">
        <f t="shared" si="13"/>
        <v/>
      </c>
      <c r="Z35" s="38" t="str">
        <f t="shared" si="13"/>
        <v/>
      </c>
      <c r="AA35" s="38" t="str">
        <f t="shared" si="13"/>
        <v/>
      </c>
      <c r="AB35" s="38" t="str">
        <f t="shared" si="13"/>
        <v/>
      </c>
      <c r="AC35" s="38" t="str">
        <f t="shared" si="13"/>
        <v/>
      </c>
      <c r="AD35" s="202"/>
      <c r="AE35" s="202"/>
      <c r="AF35" s="33"/>
      <c r="AG35" s="43" t="s">
        <v>77</v>
      </c>
      <c r="AH35" s="38" t="str">
        <f t="shared" si="14"/>
        <v/>
      </c>
      <c r="AI35" s="38" t="str">
        <f t="shared" si="15"/>
        <v/>
      </c>
      <c r="AJ35" s="38" t="str">
        <f t="shared" si="15"/>
        <v/>
      </c>
      <c r="AK35" s="38" t="str">
        <f t="shared" si="15"/>
        <v/>
      </c>
      <c r="AL35" s="38" t="str">
        <f t="shared" si="15"/>
        <v/>
      </c>
      <c r="AM35" s="38" t="str">
        <f t="shared" si="15"/>
        <v/>
      </c>
      <c r="AN35" s="38" t="str">
        <f t="shared" si="15"/>
        <v/>
      </c>
      <c r="AO35" s="38" t="str">
        <f t="shared" si="15"/>
        <v/>
      </c>
      <c r="AP35" s="38" t="str">
        <f t="shared" si="15"/>
        <v/>
      </c>
      <c r="AQ35" s="38" t="str">
        <f t="shared" si="15"/>
        <v/>
      </c>
      <c r="AR35" s="38" t="str">
        <f t="shared" si="15"/>
        <v/>
      </c>
      <c r="AS35" s="38" t="str">
        <f t="shared" si="15"/>
        <v/>
      </c>
    </row>
    <row r="36" spans="1:45" s="42" customFormat="1" ht="15.75" x14ac:dyDescent="0.2">
      <c r="A36" s="32" t="str">
        <f>'1B-ContPP'!A43</f>
        <v>Cheltuieli financiare</v>
      </c>
      <c r="B36" s="36">
        <f>'1B-ContPP'!C43</f>
        <v>0</v>
      </c>
      <c r="C36" s="36">
        <f>'1B-ContPP'!D43</f>
        <v>0</v>
      </c>
      <c r="D36" s="36">
        <f>'1B-ContPP'!E43</f>
        <v>0</v>
      </c>
      <c r="E36" s="36">
        <f>'1B-ContPP'!F43</f>
        <v>0</v>
      </c>
      <c r="F36" s="36">
        <f>'1B-ContPP'!G43</f>
        <v>0</v>
      </c>
      <c r="G36" s="36">
        <f>'1B-ContPP'!H43</f>
        <v>0</v>
      </c>
      <c r="H36" s="36">
        <f>'1B-ContPP'!I43</f>
        <v>0</v>
      </c>
      <c r="I36" s="36">
        <f>'1B-ContPP'!J43</f>
        <v>0</v>
      </c>
      <c r="J36" s="36">
        <f>'1B-ContPP'!K43</f>
        <v>0</v>
      </c>
      <c r="K36" s="36">
        <f>'1B-ContPP'!L43</f>
        <v>0</v>
      </c>
      <c r="L36" s="36">
        <f>'1B-ContPP'!M43</f>
        <v>0</v>
      </c>
      <c r="M36" s="36">
        <f>'1B-ContPP'!N43</f>
        <v>0</v>
      </c>
      <c r="N36" s="36">
        <f>'1B-ContPP'!O43</f>
        <v>0</v>
      </c>
      <c r="O36" s="37"/>
      <c r="P36" s="32" t="s">
        <v>49</v>
      </c>
      <c r="Q36" s="39" t="str">
        <f t="shared" si="12"/>
        <v/>
      </c>
      <c r="R36" s="39" t="str">
        <f t="shared" si="13"/>
        <v/>
      </c>
      <c r="S36" s="39" t="str">
        <f t="shared" si="13"/>
        <v/>
      </c>
      <c r="T36" s="39" t="str">
        <f t="shared" si="13"/>
        <v/>
      </c>
      <c r="U36" s="39" t="str">
        <f t="shared" si="13"/>
        <v/>
      </c>
      <c r="V36" s="39" t="str">
        <f t="shared" si="13"/>
        <v/>
      </c>
      <c r="W36" s="39" t="str">
        <f t="shared" si="13"/>
        <v/>
      </c>
      <c r="X36" s="39" t="str">
        <f t="shared" si="13"/>
        <v/>
      </c>
      <c r="Y36" s="39" t="str">
        <f t="shared" si="13"/>
        <v/>
      </c>
      <c r="Z36" s="39" t="str">
        <f t="shared" si="13"/>
        <v/>
      </c>
      <c r="AA36" s="39" t="str">
        <f t="shared" si="13"/>
        <v/>
      </c>
      <c r="AB36" s="39" t="str">
        <f t="shared" si="13"/>
        <v/>
      </c>
      <c r="AC36" s="39" t="str">
        <f t="shared" si="13"/>
        <v/>
      </c>
      <c r="AD36" s="201"/>
      <c r="AE36" s="201"/>
      <c r="AF36" s="37"/>
      <c r="AG36" s="32" t="s">
        <v>49</v>
      </c>
      <c r="AH36" s="39" t="str">
        <f t="shared" si="14"/>
        <v/>
      </c>
      <c r="AI36" s="39" t="str">
        <f t="shared" si="15"/>
        <v/>
      </c>
      <c r="AJ36" s="39" t="str">
        <f t="shared" si="15"/>
        <v/>
      </c>
      <c r="AK36" s="39" t="str">
        <f t="shared" si="15"/>
        <v/>
      </c>
      <c r="AL36" s="39" t="str">
        <f t="shared" si="15"/>
        <v/>
      </c>
      <c r="AM36" s="39" t="str">
        <f t="shared" si="15"/>
        <v/>
      </c>
      <c r="AN36" s="39" t="str">
        <f t="shared" si="15"/>
        <v/>
      </c>
      <c r="AO36" s="39" t="str">
        <f t="shared" si="15"/>
        <v/>
      </c>
      <c r="AP36" s="39" t="str">
        <f t="shared" si="15"/>
        <v/>
      </c>
      <c r="AQ36" s="39" t="str">
        <f t="shared" si="15"/>
        <v/>
      </c>
      <c r="AR36" s="39" t="str">
        <f t="shared" si="15"/>
        <v/>
      </c>
      <c r="AS36" s="39" t="str">
        <f t="shared" si="15"/>
        <v/>
      </c>
    </row>
    <row r="37" spans="1:45" s="45" customFormat="1" ht="15.75" x14ac:dyDescent="0.2">
      <c r="A37" s="43" t="str">
        <f>'1B-ContPP'!A44</f>
        <v>Rezultatul financiar</v>
      </c>
      <c r="B37" s="44">
        <f>'1B-ContPP'!C44</f>
        <v>0</v>
      </c>
      <c r="C37" s="44">
        <f>'1B-ContPP'!D44</f>
        <v>0</v>
      </c>
      <c r="D37" s="44">
        <f>'1B-ContPP'!E44</f>
        <v>0</v>
      </c>
      <c r="E37" s="44">
        <f>'1B-ContPP'!F44</f>
        <v>0</v>
      </c>
      <c r="F37" s="44">
        <f>'1B-ContPP'!G44</f>
        <v>0</v>
      </c>
      <c r="G37" s="44">
        <f>'1B-ContPP'!H44</f>
        <v>0</v>
      </c>
      <c r="H37" s="44">
        <f>'1B-ContPP'!I44</f>
        <v>0</v>
      </c>
      <c r="I37" s="44">
        <f>'1B-ContPP'!J44</f>
        <v>0</v>
      </c>
      <c r="J37" s="44">
        <f>'1B-ContPP'!K44</f>
        <v>0</v>
      </c>
      <c r="K37" s="44">
        <f>'1B-ContPP'!L44</f>
        <v>0</v>
      </c>
      <c r="L37" s="44">
        <f>'1B-ContPP'!M44</f>
        <v>0</v>
      </c>
      <c r="M37" s="44">
        <f>'1B-ContPP'!N44</f>
        <v>0</v>
      </c>
      <c r="N37" s="44">
        <f>'1B-ContPP'!O44</f>
        <v>0</v>
      </c>
      <c r="O37" s="33"/>
      <c r="P37" s="43" t="s">
        <v>50</v>
      </c>
      <c r="Q37" s="38" t="str">
        <f t="shared" si="12"/>
        <v/>
      </c>
      <c r="R37" s="38" t="str">
        <f t="shared" si="13"/>
        <v/>
      </c>
      <c r="S37" s="38" t="str">
        <f t="shared" si="13"/>
        <v/>
      </c>
      <c r="T37" s="38" t="str">
        <f t="shared" si="13"/>
        <v/>
      </c>
      <c r="U37" s="38" t="str">
        <f t="shared" si="13"/>
        <v/>
      </c>
      <c r="V37" s="38" t="str">
        <f t="shared" si="13"/>
        <v/>
      </c>
      <c r="W37" s="38" t="str">
        <f t="shared" si="13"/>
        <v/>
      </c>
      <c r="X37" s="38" t="str">
        <f t="shared" si="13"/>
        <v/>
      </c>
      <c r="Y37" s="38" t="str">
        <f t="shared" si="13"/>
        <v/>
      </c>
      <c r="Z37" s="38" t="str">
        <f t="shared" si="13"/>
        <v/>
      </c>
      <c r="AA37" s="38" t="str">
        <f t="shared" si="13"/>
        <v/>
      </c>
      <c r="AB37" s="38" t="str">
        <f t="shared" si="13"/>
        <v/>
      </c>
      <c r="AC37" s="38" t="str">
        <f t="shared" si="13"/>
        <v/>
      </c>
      <c r="AD37" s="202"/>
      <c r="AE37" s="202"/>
      <c r="AF37" s="33"/>
      <c r="AG37" s="43" t="s">
        <v>50</v>
      </c>
      <c r="AH37" s="38" t="str">
        <f t="shared" si="14"/>
        <v/>
      </c>
      <c r="AI37" s="38" t="str">
        <f t="shared" si="15"/>
        <v/>
      </c>
      <c r="AJ37" s="38" t="str">
        <f t="shared" si="15"/>
        <v/>
      </c>
      <c r="AK37" s="38" t="str">
        <f t="shared" si="15"/>
        <v/>
      </c>
      <c r="AL37" s="38" t="str">
        <f t="shared" si="15"/>
        <v/>
      </c>
      <c r="AM37" s="38" t="str">
        <f t="shared" si="15"/>
        <v/>
      </c>
      <c r="AN37" s="38" t="str">
        <f t="shared" si="15"/>
        <v/>
      </c>
      <c r="AO37" s="38" t="str">
        <f t="shared" si="15"/>
        <v/>
      </c>
      <c r="AP37" s="38" t="str">
        <f t="shared" si="15"/>
        <v/>
      </c>
      <c r="AQ37" s="38" t="str">
        <f t="shared" si="15"/>
        <v/>
      </c>
      <c r="AR37" s="38" t="str">
        <f t="shared" si="15"/>
        <v/>
      </c>
      <c r="AS37" s="38" t="str">
        <f t="shared" si="15"/>
        <v/>
      </c>
    </row>
    <row r="38" spans="1:45" s="42" customFormat="1" ht="15.75" x14ac:dyDescent="0.2">
      <c r="A38" s="32" t="str">
        <f>'1B-ContPP'!A47</f>
        <v>Rezultatul curent</v>
      </c>
      <c r="B38" s="36">
        <f>'1B-ContPP'!C47</f>
        <v>0</v>
      </c>
      <c r="C38" s="36">
        <f>'1B-ContPP'!D47</f>
        <v>0</v>
      </c>
      <c r="D38" s="36">
        <f>'1B-ContPP'!E47</f>
        <v>0</v>
      </c>
      <c r="E38" s="36">
        <f>'1B-ContPP'!F47</f>
        <v>0</v>
      </c>
      <c r="F38" s="36">
        <f>'1B-ContPP'!G47</f>
        <v>0</v>
      </c>
      <c r="G38" s="36">
        <f>'1B-ContPP'!H47</f>
        <v>0</v>
      </c>
      <c r="H38" s="36">
        <f>'1B-ContPP'!I47</f>
        <v>0</v>
      </c>
      <c r="I38" s="36">
        <f>'1B-ContPP'!J47</f>
        <v>0</v>
      </c>
      <c r="J38" s="36">
        <f>'1B-ContPP'!K47</f>
        <v>0</v>
      </c>
      <c r="K38" s="36">
        <f>'1B-ContPP'!L47</f>
        <v>0</v>
      </c>
      <c r="L38" s="36">
        <f>'1B-ContPP'!M47</f>
        <v>0</v>
      </c>
      <c r="M38" s="36">
        <f>'1B-ContPP'!N47</f>
        <v>0</v>
      </c>
      <c r="N38" s="36">
        <f>'1B-ContPP'!O47</f>
        <v>0</v>
      </c>
      <c r="O38" s="37"/>
      <c r="P38" s="32" t="s">
        <v>53</v>
      </c>
      <c r="Q38" s="39" t="str">
        <f t="shared" si="12"/>
        <v/>
      </c>
      <c r="R38" s="39" t="str">
        <f t="shared" si="13"/>
        <v/>
      </c>
      <c r="S38" s="39" t="str">
        <f t="shared" si="13"/>
        <v/>
      </c>
      <c r="T38" s="39" t="str">
        <f t="shared" si="13"/>
        <v/>
      </c>
      <c r="U38" s="39" t="str">
        <f t="shared" si="13"/>
        <v/>
      </c>
      <c r="V38" s="39" t="str">
        <f t="shared" si="13"/>
        <v/>
      </c>
      <c r="W38" s="39" t="str">
        <f t="shared" si="13"/>
        <v/>
      </c>
      <c r="X38" s="39" t="str">
        <f t="shared" si="13"/>
        <v/>
      </c>
      <c r="Y38" s="39" t="str">
        <f t="shared" si="13"/>
        <v/>
      </c>
      <c r="Z38" s="39" t="str">
        <f t="shared" si="13"/>
        <v/>
      </c>
      <c r="AA38" s="39" t="str">
        <f t="shared" si="13"/>
        <v/>
      </c>
      <c r="AB38" s="39" t="str">
        <f t="shared" si="13"/>
        <v/>
      </c>
      <c r="AC38" s="39" t="str">
        <f t="shared" si="13"/>
        <v/>
      </c>
      <c r="AD38" s="201"/>
      <c r="AE38" s="201"/>
      <c r="AF38" s="37"/>
      <c r="AG38" s="32" t="s">
        <v>53</v>
      </c>
      <c r="AH38" s="39" t="str">
        <f t="shared" si="14"/>
        <v/>
      </c>
      <c r="AI38" s="39" t="str">
        <f t="shared" si="15"/>
        <v/>
      </c>
      <c r="AJ38" s="39" t="str">
        <f t="shared" si="15"/>
        <v/>
      </c>
      <c r="AK38" s="39" t="str">
        <f t="shared" si="15"/>
        <v/>
      </c>
      <c r="AL38" s="39" t="str">
        <f t="shared" si="15"/>
        <v/>
      </c>
      <c r="AM38" s="39" t="str">
        <f t="shared" si="15"/>
        <v/>
      </c>
      <c r="AN38" s="39" t="str">
        <f t="shared" si="15"/>
        <v/>
      </c>
      <c r="AO38" s="39" t="str">
        <f t="shared" si="15"/>
        <v/>
      </c>
      <c r="AP38" s="39" t="str">
        <f t="shared" si="15"/>
        <v/>
      </c>
      <c r="AQ38" s="39" t="str">
        <f t="shared" si="15"/>
        <v/>
      </c>
      <c r="AR38" s="39" t="str">
        <f t="shared" si="15"/>
        <v/>
      </c>
      <c r="AS38" s="39" t="str">
        <f t="shared" si="15"/>
        <v/>
      </c>
    </row>
    <row r="39" spans="1:45" s="42" customFormat="1" ht="15.75" x14ac:dyDescent="0.2">
      <c r="A39" s="32" t="str">
        <f>'1B-ContPP'!A50</f>
        <v>Venituri extraordinare*</v>
      </c>
      <c r="B39" s="36">
        <f>'1B-ContPP'!C50</f>
        <v>0</v>
      </c>
      <c r="C39" s="36">
        <f>'1B-ContPP'!D50</f>
        <v>0</v>
      </c>
      <c r="D39" s="36">
        <f>'1B-ContPP'!E50</f>
        <v>0</v>
      </c>
      <c r="E39" s="36">
        <f>'1B-ContPP'!F50</f>
        <v>0</v>
      </c>
      <c r="F39" s="36">
        <f>'1B-ContPP'!G50</f>
        <v>0</v>
      </c>
      <c r="G39" s="36">
        <f>'1B-ContPP'!H50</f>
        <v>0</v>
      </c>
      <c r="H39" s="36">
        <f>'1B-ContPP'!I50</f>
        <v>0</v>
      </c>
      <c r="I39" s="36">
        <f>'1B-ContPP'!J50</f>
        <v>0</v>
      </c>
      <c r="J39" s="36">
        <f>'1B-ContPP'!K50</f>
        <v>0</v>
      </c>
      <c r="K39" s="36">
        <f>'1B-ContPP'!L50</f>
        <v>0</v>
      </c>
      <c r="L39" s="36">
        <f>'1B-ContPP'!M50</f>
        <v>0</v>
      </c>
      <c r="M39" s="36">
        <f>'1B-ContPP'!N50</f>
        <v>0</v>
      </c>
      <c r="N39" s="36">
        <f>'1B-ContPP'!O50</f>
        <v>0</v>
      </c>
      <c r="O39" s="37"/>
      <c r="P39" s="32" t="s">
        <v>56</v>
      </c>
      <c r="Q39" s="39" t="str">
        <f t="shared" si="12"/>
        <v/>
      </c>
      <c r="R39" s="39" t="str">
        <f t="shared" si="13"/>
        <v/>
      </c>
      <c r="S39" s="39" t="str">
        <f t="shared" si="13"/>
        <v/>
      </c>
      <c r="T39" s="39" t="str">
        <f t="shared" si="13"/>
        <v/>
      </c>
      <c r="U39" s="39" t="str">
        <f t="shared" si="13"/>
        <v/>
      </c>
      <c r="V39" s="39" t="str">
        <f t="shared" si="13"/>
        <v/>
      </c>
      <c r="W39" s="39" t="str">
        <f t="shared" si="13"/>
        <v/>
      </c>
      <c r="X39" s="39" t="str">
        <f t="shared" si="13"/>
        <v/>
      </c>
      <c r="Y39" s="39" t="str">
        <f t="shared" si="13"/>
        <v/>
      </c>
      <c r="Z39" s="39" t="str">
        <f t="shared" si="13"/>
        <v/>
      </c>
      <c r="AA39" s="39" t="str">
        <f t="shared" si="13"/>
        <v/>
      </c>
      <c r="AB39" s="39" t="str">
        <f t="shared" si="13"/>
        <v/>
      </c>
      <c r="AC39" s="39" t="str">
        <f t="shared" si="13"/>
        <v/>
      </c>
      <c r="AD39" s="201"/>
      <c r="AE39" s="201"/>
      <c r="AF39" s="37"/>
      <c r="AG39" s="32" t="s">
        <v>56</v>
      </c>
      <c r="AH39" s="39" t="str">
        <f t="shared" si="14"/>
        <v/>
      </c>
      <c r="AI39" s="39" t="str">
        <f t="shared" si="15"/>
        <v/>
      </c>
      <c r="AJ39" s="39" t="str">
        <f t="shared" si="15"/>
        <v/>
      </c>
      <c r="AK39" s="39" t="str">
        <f t="shared" si="15"/>
        <v/>
      </c>
      <c r="AL39" s="39" t="str">
        <f t="shared" si="15"/>
        <v/>
      </c>
      <c r="AM39" s="39" t="str">
        <f t="shared" si="15"/>
        <v/>
      </c>
      <c r="AN39" s="39" t="str">
        <f t="shared" si="15"/>
        <v/>
      </c>
      <c r="AO39" s="39" t="str">
        <f t="shared" si="15"/>
        <v/>
      </c>
      <c r="AP39" s="39" t="str">
        <f t="shared" si="15"/>
        <v/>
      </c>
      <c r="AQ39" s="39" t="str">
        <f t="shared" si="15"/>
        <v/>
      </c>
      <c r="AR39" s="39" t="str">
        <f t="shared" si="15"/>
        <v/>
      </c>
      <c r="AS39" s="39" t="str">
        <f t="shared" si="15"/>
        <v/>
      </c>
    </row>
    <row r="40" spans="1:45" s="42" customFormat="1" ht="15.75" x14ac:dyDescent="0.2">
      <c r="A40" s="32" t="str">
        <f>'1B-ContPP'!A51</f>
        <v>Cheltuieli extraordinare*</v>
      </c>
      <c r="B40" s="36">
        <f>'1B-ContPP'!C51</f>
        <v>0</v>
      </c>
      <c r="C40" s="36">
        <f>'1B-ContPP'!D51</f>
        <v>0</v>
      </c>
      <c r="D40" s="36">
        <f>'1B-ContPP'!E51</f>
        <v>0</v>
      </c>
      <c r="E40" s="36">
        <f>'1B-ContPP'!F51</f>
        <v>0</v>
      </c>
      <c r="F40" s="36">
        <f>'1B-ContPP'!G51</f>
        <v>0</v>
      </c>
      <c r="G40" s="36">
        <f>'1B-ContPP'!H51</f>
        <v>0</v>
      </c>
      <c r="H40" s="36">
        <f>'1B-ContPP'!I51</f>
        <v>0</v>
      </c>
      <c r="I40" s="36">
        <f>'1B-ContPP'!J51</f>
        <v>0</v>
      </c>
      <c r="J40" s="36">
        <f>'1B-ContPP'!K51</f>
        <v>0</v>
      </c>
      <c r="K40" s="36">
        <f>'1B-ContPP'!L51</f>
        <v>0</v>
      </c>
      <c r="L40" s="36">
        <f>'1B-ContPP'!M51</f>
        <v>0</v>
      </c>
      <c r="M40" s="36">
        <f>'1B-ContPP'!N51</f>
        <v>0</v>
      </c>
      <c r="N40" s="36">
        <f>'1B-ContPP'!O51</f>
        <v>0</v>
      </c>
      <c r="O40" s="37"/>
      <c r="P40" s="32" t="s">
        <v>57</v>
      </c>
      <c r="Q40" s="39" t="str">
        <f t="shared" si="12"/>
        <v/>
      </c>
      <c r="R40" s="39" t="str">
        <f t="shared" si="13"/>
        <v/>
      </c>
      <c r="S40" s="39" t="str">
        <f t="shared" si="13"/>
        <v/>
      </c>
      <c r="T40" s="39" t="str">
        <f t="shared" si="13"/>
        <v/>
      </c>
      <c r="U40" s="39" t="str">
        <f t="shared" si="13"/>
        <v/>
      </c>
      <c r="V40" s="39" t="str">
        <f t="shared" si="13"/>
        <v/>
      </c>
      <c r="W40" s="39" t="str">
        <f t="shared" si="13"/>
        <v/>
      </c>
      <c r="X40" s="39" t="str">
        <f t="shared" si="13"/>
        <v/>
      </c>
      <c r="Y40" s="39" t="str">
        <f t="shared" si="13"/>
        <v/>
      </c>
      <c r="Z40" s="39" t="str">
        <f t="shared" si="13"/>
        <v/>
      </c>
      <c r="AA40" s="39" t="str">
        <f t="shared" si="13"/>
        <v/>
      </c>
      <c r="AB40" s="39" t="str">
        <f t="shared" si="13"/>
        <v/>
      </c>
      <c r="AC40" s="39" t="str">
        <f t="shared" si="13"/>
        <v/>
      </c>
      <c r="AD40" s="201"/>
      <c r="AE40" s="201"/>
      <c r="AF40" s="37"/>
      <c r="AG40" s="32" t="s">
        <v>57</v>
      </c>
      <c r="AH40" s="39" t="str">
        <f t="shared" si="14"/>
        <v/>
      </c>
      <c r="AI40" s="39" t="str">
        <f t="shared" si="15"/>
        <v/>
      </c>
      <c r="AJ40" s="39" t="str">
        <f t="shared" si="15"/>
        <v/>
      </c>
      <c r="AK40" s="39" t="str">
        <f t="shared" si="15"/>
        <v/>
      </c>
      <c r="AL40" s="39" t="str">
        <f t="shared" si="15"/>
        <v/>
      </c>
      <c r="AM40" s="39" t="str">
        <f t="shared" si="15"/>
        <v/>
      </c>
      <c r="AN40" s="39" t="str">
        <f t="shared" si="15"/>
        <v/>
      </c>
      <c r="AO40" s="39" t="str">
        <f t="shared" si="15"/>
        <v/>
      </c>
      <c r="AP40" s="39" t="str">
        <f t="shared" si="15"/>
        <v/>
      </c>
      <c r="AQ40" s="39" t="str">
        <f t="shared" si="15"/>
        <v/>
      </c>
      <c r="AR40" s="39" t="str">
        <f t="shared" si="15"/>
        <v/>
      </c>
      <c r="AS40" s="39" t="str">
        <f t="shared" si="15"/>
        <v/>
      </c>
    </row>
    <row r="41" spans="1:45" s="42" customFormat="1" ht="15.75" x14ac:dyDescent="0.2">
      <c r="A41" s="32" t="str">
        <f>'1B-ContPP'!A52</f>
        <v>Rezultatul extraordinar</v>
      </c>
      <c r="B41" s="36">
        <f>'1B-ContPP'!C52</f>
        <v>0</v>
      </c>
      <c r="C41" s="36">
        <f>'1B-ContPP'!D52</f>
        <v>0</v>
      </c>
      <c r="D41" s="36">
        <f>'1B-ContPP'!E52</f>
        <v>0</v>
      </c>
      <c r="E41" s="36">
        <f>'1B-ContPP'!F52</f>
        <v>0</v>
      </c>
      <c r="F41" s="36">
        <f>'1B-ContPP'!G52</f>
        <v>0</v>
      </c>
      <c r="G41" s="36">
        <f>'1B-ContPP'!H52</f>
        <v>0</v>
      </c>
      <c r="H41" s="36">
        <f>'1B-ContPP'!I52</f>
        <v>0</v>
      </c>
      <c r="I41" s="36">
        <f>'1B-ContPP'!J52</f>
        <v>0</v>
      </c>
      <c r="J41" s="36">
        <f>'1B-ContPP'!K52</f>
        <v>0</v>
      </c>
      <c r="K41" s="36">
        <f>'1B-ContPP'!L52</f>
        <v>0</v>
      </c>
      <c r="L41" s="36">
        <f>'1B-ContPP'!M52</f>
        <v>0</v>
      </c>
      <c r="M41" s="36">
        <f>'1B-ContPP'!N52</f>
        <v>0</v>
      </c>
      <c r="N41" s="36">
        <f>'1B-ContPP'!O52</f>
        <v>0</v>
      </c>
      <c r="O41" s="37"/>
      <c r="P41" s="32" t="s">
        <v>58</v>
      </c>
      <c r="Q41" s="39" t="str">
        <f t="shared" si="12"/>
        <v/>
      </c>
      <c r="R41" s="39" t="str">
        <f t="shared" ref="R41:AC46" si="16">IF(ISERROR(C41/C$25),"",C41/C$25)</f>
        <v/>
      </c>
      <c r="S41" s="39" t="str">
        <f t="shared" si="16"/>
        <v/>
      </c>
      <c r="T41" s="39" t="str">
        <f t="shared" si="16"/>
        <v/>
      </c>
      <c r="U41" s="39" t="str">
        <f t="shared" si="16"/>
        <v/>
      </c>
      <c r="V41" s="39" t="str">
        <f t="shared" si="16"/>
        <v/>
      </c>
      <c r="W41" s="39" t="str">
        <f t="shared" si="16"/>
        <v/>
      </c>
      <c r="X41" s="39" t="str">
        <f t="shared" si="16"/>
        <v/>
      </c>
      <c r="Y41" s="39" t="str">
        <f t="shared" si="16"/>
        <v/>
      </c>
      <c r="Z41" s="39" t="str">
        <f t="shared" si="16"/>
        <v/>
      </c>
      <c r="AA41" s="39" t="str">
        <f t="shared" si="16"/>
        <v/>
      </c>
      <c r="AB41" s="39" t="str">
        <f t="shared" si="16"/>
        <v/>
      </c>
      <c r="AC41" s="39" t="str">
        <f t="shared" si="16"/>
        <v/>
      </c>
      <c r="AD41" s="201"/>
      <c r="AE41" s="201"/>
      <c r="AF41" s="37"/>
      <c r="AG41" s="32" t="s">
        <v>58</v>
      </c>
      <c r="AH41" s="39" t="str">
        <f t="shared" si="14"/>
        <v/>
      </c>
      <c r="AI41" s="39" t="str">
        <f t="shared" ref="AI41:AS46" si="17">IF(ISERROR((D41-C41)/C41),"",(D41-C41)/C41)</f>
        <v/>
      </c>
      <c r="AJ41" s="39" t="str">
        <f t="shared" si="17"/>
        <v/>
      </c>
      <c r="AK41" s="39" t="str">
        <f t="shared" si="17"/>
        <v/>
      </c>
      <c r="AL41" s="39" t="str">
        <f t="shared" si="17"/>
        <v/>
      </c>
      <c r="AM41" s="39" t="str">
        <f t="shared" si="17"/>
        <v/>
      </c>
      <c r="AN41" s="39" t="str">
        <f t="shared" si="17"/>
        <v/>
      </c>
      <c r="AO41" s="39" t="str">
        <f t="shared" si="17"/>
        <v/>
      </c>
      <c r="AP41" s="39" t="str">
        <f t="shared" si="17"/>
        <v/>
      </c>
      <c r="AQ41" s="39" t="str">
        <f t="shared" si="17"/>
        <v/>
      </c>
      <c r="AR41" s="39" t="str">
        <f t="shared" si="17"/>
        <v/>
      </c>
      <c r="AS41" s="39" t="str">
        <f t="shared" si="17"/>
        <v/>
      </c>
    </row>
    <row r="42" spans="1:45" s="42" customFormat="1" ht="15.75" x14ac:dyDescent="0.2">
      <c r="A42" s="32" t="str">
        <f>'1B-ContPP'!A55</f>
        <v>Venituri totale</v>
      </c>
      <c r="B42" s="36">
        <f>'1B-ContPP'!C55</f>
        <v>0</v>
      </c>
      <c r="C42" s="36">
        <f>'1B-ContPP'!D55</f>
        <v>0</v>
      </c>
      <c r="D42" s="36">
        <f>'1B-ContPP'!E55</f>
        <v>0</v>
      </c>
      <c r="E42" s="36">
        <f>'1B-ContPP'!F55</f>
        <v>0</v>
      </c>
      <c r="F42" s="36">
        <f>'1B-ContPP'!G55</f>
        <v>0</v>
      </c>
      <c r="G42" s="36">
        <f>'1B-ContPP'!H55</f>
        <v>0</v>
      </c>
      <c r="H42" s="36">
        <f>'1B-ContPP'!I55</f>
        <v>0</v>
      </c>
      <c r="I42" s="36">
        <f>'1B-ContPP'!J55</f>
        <v>0</v>
      </c>
      <c r="J42" s="36">
        <f>'1B-ContPP'!K55</f>
        <v>0</v>
      </c>
      <c r="K42" s="36">
        <f>'1B-ContPP'!L55</f>
        <v>0</v>
      </c>
      <c r="L42" s="36">
        <f>'1B-ContPP'!M55</f>
        <v>0</v>
      </c>
      <c r="M42" s="36">
        <f>'1B-ContPP'!N55</f>
        <v>0</v>
      </c>
      <c r="N42" s="36">
        <f>'1B-ContPP'!O55</f>
        <v>0</v>
      </c>
      <c r="O42" s="37"/>
      <c r="P42" s="32" t="s">
        <v>61</v>
      </c>
      <c r="Q42" s="39" t="str">
        <f t="shared" si="12"/>
        <v/>
      </c>
      <c r="R42" s="39" t="str">
        <f t="shared" si="16"/>
        <v/>
      </c>
      <c r="S42" s="39" t="str">
        <f t="shared" si="16"/>
        <v/>
      </c>
      <c r="T42" s="39" t="str">
        <f t="shared" si="16"/>
        <v/>
      </c>
      <c r="U42" s="39" t="str">
        <f t="shared" si="16"/>
        <v/>
      </c>
      <c r="V42" s="39" t="str">
        <f t="shared" si="16"/>
        <v/>
      </c>
      <c r="W42" s="39" t="str">
        <f t="shared" si="16"/>
        <v/>
      </c>
      <c r="X42" s="39" t="str">
        <f t="shared" si="16"/>
        <v/>
      </c>
      <c r="Y42" s="39" t="str">
        <f t="shared" si="16"/>
        <v/>
      </c>
      <c r="Z42" s="39" t="str">
        <f t="shared" si="16"/>
        <v/>
      </c>
      <c r="AA42" s="39" t="str">
        <f t="shared" si="16"/>
        <v/>
      </c>
      <c r="AB42" s="39" t="str">
        <f t="shared" si="16"/>
        <v/>
      </c>
      <c r="AC42" s="39" t="str">
        <f t="shared" si="16"/>
        <v/>
      </c>
      <c r="AD42" s="201"/>
      <c r="AE42" s="201"/>
      <c r="AF42" s="37"/>
      <c r="AG42" s="32" t="s">
        <v>61</v>
      </c>
      <c r="AH42" s="39" t="str">
        <f t="shared" si="14"/>
        <v/>
      </c>
      <c r="AI42" s="39" t="str">
        <f t="shared" si="17"/>
        <v/>
      </c>
      <c r="AJ42" s="39" t="str">
        <f t="shared" si="17"/>
        <v/>
      </c>
      <c r="AK42" s="39" t="str">
        <f t="shared" si="17"/>
        <v/>
      </c>
      <c r="AL42" s="39" t="str">
        <f t="shared" si="17"/>
        <v/>
      </c>
      <c r="AM42" s="39" t="str">
        <f t="shared" si="17"/>
        <v/>
      </c>
      <c r="AN42" s="39" t="str">
        <f t="shared" si="17"/>
        <v/>
      </c>
      <c r="AO42" s="39" t="str">
        <f t="shared" si="17"/>
        <v/>
      </c>
      <c r="AP42" s="39" t="str">
        <f t="shared" si="17"/>
        <v/>
      </c>
      <c r="AQ42" s="39" t="str">
        <f t="shared" si="17"/>
        <v/>
      </c>
      <c r="AR42" s="39" t="str">
        <f t="shared" si="17"/>
        <v/>
      </c>
      <c r="AS42" s="39" t="str">
        <f t="shared" si="17"/>
        <v/>
      </c>
    </row>
    <row r="43" spans="1:45" s="45" customFormat="1" ht="15.75" x14ac:dyDescent="0.2">
      <c r="A43" s="32" t="str">
        <f>'1B-ContPP'!A56</f>
        <v>Cheltuieli totale</v>
      </c>
      <c r="B43" s="36">
        <f>'1B-ContPP'!C56</f>
        <v>0</v>
      </c>
      <c r="C43" s="36">
        <f>'1B-ContPP'!D56</f>
        <v>0</v>
      </c>
      <c r="D43" s="36">
        <f>'1B-ContPP'!E56</f>
        <v>0</v>
      </c>
      <c r="E43" s="36">
        <f>'1B-ContPP'!F56</f>
        <v>0</v>
      </c>
      <c r="F43" s="36">
        <f>'1B-ContPP'!G56</f>
        <v>0</v>
      </c>
      <c r="G43" s="36">
        <f>'1B-ContPP'!H56</f>
        <v>0</v>
      </c>
      <c r="H43" s="36">
        <f>'1B-ContPP'!I56</f>
        <v>0</v>
      </c>
      <c r="I43" s="36">
        <f>'1B-ContPP'!J56</f>
        <v>0</v>
      </c>
      <c r="J43" s="36">
        <f>'1B-ContPP'!K56</f>
        <v>0</v>
      </c>
      <c r="K43" s="36">
        <f>'1B-ContPP'!L56</f>
        <v>0</v>
      </c>
      <c r="L43" s="36">
        <f>'1B-ContPP'!M56</f>
        <v>0</v>
      </c>
      <c r="M43" s="36">
        <f>'1B-ContPP'!N56</f>
        <v>0</v>
      </c>
      <c r="N43" s="36">
        <f>'1B-ContPP'!O56</f>
        <v>0</v>
      </c>
      <c r="O43" s="33"/>
      <c r="P43" s="32" t="s">
        <v>62</v>
      </c>
      <c r="Q43" s="39" t="str">
        <f t="shared" si="12"/>
        <v/>
      </c>
      <c r="R43" s="39" t="str">
        <f t="shared" si="16"/>
        <v/>
      </c>
      <c r="S43" s="39" t="str">
        <f t="shared" si="16"/>
        <v/>
      </c>
      <c r="T43" s="39" t="str">
        <f t="shared" si="16"/>
        <v/>
      </c>
      <c r="U43" s="39" t="str">
        <f t="shared" si="16"/>
        <v/>
      </c>
      <c r="V43" s="39" t="str">
        <f t="shared" si="16"/>
        <v/>
      </c>
      <c r="W43" s="39" t="str">
        <f t="shared" si="16"/>
        <v/>
      </c>
      <c r="X43" s="39" t="str">
        <f t="shared" si="16"/>
        <v/>
      </c>
      <c r="Y43" s="39" t="str">
        <f t="shared" si="16"/>
        <v/>
      </c>
      <c r="Z43" s="39" t="str">
        <f t="shared" si="16"/>
        <v/>
      </c>
      <c r="AA43" s="39" t="str">
        <f t="shared" si="16"/>
        <v/>
      </c>
      <c r="AB43" s="39" t="str">
        <f t="shared" si="16"/>
        <v/>
      </c>
      <c r="AC43" s="39" t="str">
        <f t="shared" si="16"/>
        <v/>
      </c>
      <c r="AD43" s="201"/>
      <c r="AE43" s="201"/>
      <c r="AF43" s="37"/>
      <c r="AG43" s="32" t="s">
        <v>62</v>
      </c>
      <c r="AH43" s="39" t="str">
        <f t="shared" si="14"/>
        <v/>
      </c>
      <c r="AI43" s="39" t="str">
        <f t="shared" si="17"/>
        <v/>
      </c>
      <c r="AJ43" s="39" t="str">
        <f t="shared" si="17"/>
        <v/>
      </c>
      <c r="AK43" s="39" t="str">
        <f t="shared" si="17"/>
        <v/>
      </c>
      <c r="AL43" s="39" t="str">
        <f t="shared" si="17"/>
        <v/>
      </c>
      <c r="AM43" s="39" t="str">
        <f t="shared" si="17"/>
        <v/>
      </c>
      <c r="AN43" s="39" t="str">
        <f t="shared" si="17"/>
        <v/>
      </c>
      <c r="AO43" s="39" t="str">
        <f t="shared" si="17"/>
        <v/>
      </c>
      <c r="AP43" s="39" t="str">
        <f t="shared" si="17"/>
        <v/>
      </c>
      <c r="AQ43" s="39" t="str">
        <f t="shared" si="17"/>
        <v/>
      </c>
      <c r="AR43" s="39" t="str">
        <f t="shared" si="17"/>
        <v/>
      </c>
      <c r="AS43" s="39" t="str">
        <f t="shared" si="17"/>
        <v/>
      </c>
    </row>
    <row r="44" spans="1:45" s="42" customFormat="1" ht="15.75" x14ac:dyDescent="0.2">
      <c r="A44" s="32" t="str">
        <f>'1B-ContPP'!A57</f>
        <v>Rezultatul brut</v>
      </c>
      <c r="B44" s="36">
        <f>'1B-ContPP'!C57</f>
        <v>0</v>
      </c>
      <c r="C44" s="36">
        <f>'1B-ContPP'!D57</f>
        <v>0</v>
      </c>
      <c r="D44" s="36">
        <f>'1B-ContPP'!E57</f>
        <v>0</v>
      </c>
      <c r="E44" s="36">
        <f>'1B-ContPP'!F57</f>
        <v>0</v>
      </c>
      <c r="F44" s="36">
        <f>'1B-ContPP'!G57</f>
        <v>0</v>
      </c>
      <c r="G44" s="36">
        <f>'1B-ContPP'!H57</f>
        <v>0</v>
      </c>
      <c r="H44" s="36">
        <f>'1B-ContPP'!I57</f>
        <v>0</v>
      </c>
      <c r="I44" s="36">
        <f>'1B-ContPP'!J57</f>
        <v>0</v>
      </c>
      <c r="J44" s="36">
        <f>'1B-ContPP'!K57</f>
        <v>0</v>
      </c>
      <c r="K44" s="36">
        <f>'1B-ContPP'!L57</f>
        <v>0</v>
      </c>
      <c r="L44" s="36">
        <f>'1B-ContPP'!M57</f>
        <v>0</v>
      </c>
      <c r="M44" s="36">
        <f>'1B-ContPP'!N57</f>
        <v>0</v>
      </c>
      <c r="N44" s="36">
        <f>'1B-ContPP'!O57</f>
        <v>0</v>
      </c>
      <c r="O44" s="37"/>
      <c r="P44" s="32" t="s">
        <v>63</v>
      </c>
      <c r="Q44" s="39" t="str">
        <f t="shared" si="12"/>
        <v/>
      </c>
      <c r="R44" s="39" t="str">
        <f t="shared" si="16"/>
        <v/>
      </c>
      <c r="S44" s="39" t="str">
        <f t="shared" si="16"/>
        <v/>
      </c>
      <c r="T44" s="39" t="str">
        <f t="shared" si="16"/>
        <v/>
      </c>
      <c r="U44" s="39" t="str">
        <f t="shared" si="16"/>
        <v/>
      </c>
      <c r="V44" s="39" t="str">
        <f t="shared" si="16"/>
        <v/>
      </c>
      <c r="W44" s="39" t="str">
        <f t="shared" si="16"/>
        <v/>
      </c>
      <c r="X44" s="39" t="str">
        <f t="shared" si="16"/>
        <v/>
      </c>
      <c r="Y44" s="39" t="str">
        <f t="shared" si="16"/>
        <v/>
      </c>
      <c r="Z44" s="39" t="str">
        <f t="shared" si="16"/>
        <v/>
      </c>
      <c r="AA44" s="39" t="str">
        <f t="shared" si="16"/>
        <v/>
      </c>
      <c r="AB44" s="39" t="str">
        <f t="shared" si="16"/>
        <v/>
      </c>
      <c r="AC44" s="39" t="str">
        <f t="shared" si="16"/>
        <v/>
      </c>
      <c r="AD44" s="201"/>
      <c r="AE44" s="201"/>
      <c r="AF44" s="37"/>
      <c r="AG44" s="32" t="s">
        <v>63</v>
      </c>
      <c r="AH44" s="39" t="str">
        <f t="shared" si="14"/>
        <v/>
      </c>
      <c r="AI44" s="39" t="str">
        <f t="shared" si="17"/>
        <v/>
      </c>
      <c r="AJ44" s="39" t="str">
        <f t="shared" si="17"/>
        <v/>
      </c>
      <c r="AK44" s="39" t="str">
        <f t="shared" si="17"/>
        <v/>
      </c>
      <c r="AL44" s="39" t="str">
        <f t="shared" si="17"/>
        <v/>
      </c>
      <c r="AM44" s="39" t="str">
        <f t="shared" si="17"/>
        <v/>
      </c>
      <c r="AN44" s="39" t="str">
        <f t="shared" si="17"/>
        <v/>
      </c>
      <c r="AO44" s="39" t="str">
        <f t="shared" si="17"/>
        <v/>
      </c>
      <c r="AP44" s="39" t="str">
        <f t="shared" si="17"/>
        <v/>
      </c>
      <c r="AQ44" s="39" t="str">
        <f t="shared" si="17"/>
        <v/>
      </c>
      <c r="AR44" s="39" t="str">
        <f t="shared" si="17"/>
        <v/>
      </c>
      <c r="AS44" s="39" t="str">
        <f t="shared" si="17"/>
        <v/>
      </c>
    </row>
    <row r="45" spans="1:45" s="45" customFormat="1" ht="15.75" x14ac:dyDescent="0.2">
      <c r="A45" s="43" t="str">
        <f>'1B-ContPP'!A60</f>
        <v>Impozit pe profit</v>
      </c>
      <c r="B45" s="44">
        <f>'1B-ContPP'!C60</f>
        <v>0</v>
      </c>
      <c r="C45" s="44">
        <f>'1B-ContPP'!D60</f>
        <v>0</v>
      </c>
      <c r="D45" s="44">
        <f>'1B-ContPP'!E60</f>
        <v>0</v>
      </c>
      <c r="E45" s="44">
        <f>'1B-ContPP'!F60</f>
        <v>0</v>
      </c>
      <c r="F45" s="44">
        <f>'1B-ContPP'!G60</f>
        <v>0</v>
      </c>
      <c r="G45" s="44">
        <f>'1B-ContPP'!H60</f>
        <v>0</v>
      </c>
      <c r="H45" s="44">
        <f>'1B-ContPP'!I60</f>
        <v>0</v>
      </c>
      <c r="I45" s="44">
        <f>'1B-ContPP'!J60</f>
        <v>0</v>
      </c>
      <c r="J45" s="44">
        <f>'1B-ContPP'!K60</f>
        <v>0</v>
      </c>
      <c r="K45" s="44">
        <f>'1B-ContPP'!L60</f>
        <v>0</v>
      </c>
      <c r="L45" s="44">
        <f>'1B-ContPP'!M60</f>
        <v>0</v>
      </c>
      <c r="M45" s="44">
        <f>'1B-ContPP'!N60</f>
        <v>0</v>
      </c>
      <c r="N45" s="44">
        <f>'1B-ContPP'!O60</f>
        <v>0</v>
      </c>
      <c r="O45" s="33"/>
      <c r="P45" s="43" t="s">
        <v>78</v>
      </c>
      <c r="Q45" s="38" t="str">
        <f t="shared" ref="Q45:Q50" si="18">IF(ISERROR(B45/B$25),"",B45/B$25)</f>
        <v/>
      </c>
      <c r="R45" s="38" t="str">
        <f t="shared" si="16"/>
        <v/>
      </c>
      <c r="S45" s="38" t="str">
        <f t="shared" si="16"/>
        <v/>
      </c>
      <c r="T45" s="38" t="str">
        <f t="shared" si="16"/>
        <v/>
      </c>
      <c r="U45" s="38" t="str">
        <f t="shared" si="16"/>
        <v/>
      </c>
      <c r="V45" s="38" t="str">
        <f t="shared" si="16"/>
        <v/>
      </c>
      <c r="W45" s="38" t="str">
        <f t="shared" si="16"/>
        <v/>
      </c>
      <c r="X45" s="38" t="str">
        <f t="shared" si="16"/>
        <v/>
      </c>
      <c r="Y45" s="38" t="str">
        <f t="shared" si="16"/>
        <v/>
      </c>
      <c r="Z45" s="38" t="str">
        <f t="shared" si="16"/>
        <v/>
      </c>
      <c r="AA45" s="38" t="str">
        <f t="shared" si="16"/>
        <v/>
      </c>
      <c r="AB45" s="38" t="str">
        <f t="shared" si="16"/>
        <v/>
      </c>
      <c r="AC45" s="38" t="str">
        <f t="shared" si="16"/>
        <v/>
      </c>
      <c r="AD45" s="202"/>
      <c r="AE45" s="202"/>
      <c r="AF45" s="33"/>
      <c r="AG45" s="43" t="s">
        <v>78</v>
      </c>
      <c r="AH45" s="38" t="str">
        <f>IF(ISERROR((C45-B45)/B45),"",(C45-B45)/B45)</f>
        <v/>
      </c>
      <c r="AI45" s="38" t="str">
        <f>IF(ISERROR((D45-C45)/C45),"",(D45-C45)/C45)</f>
        <v/>
      </c>
      <c r="AJ45" s="38" t="str">
        <f t="shared" si="17"/>
        <v/>
      </c>
      <c r="AK45" s="38" t="str">
        <f t="shared" si="17"/>
        <v/>
      </c>
      <c r="AL45" s="38" t="str">
        <f t="shared" si="17"/>
        <v/>
      </c>
      <c r="AM45" s="38" t="str">
        <f t="shared" si="17"/>
        <v/>
      </c>
      <c r="AN45" s="38" t="str">
        <f t="shared" si="17"/>
        <v/>
      </c>
      <c r="AO45" s="38" t="str">
        <f t="shared" si="17"/>
        <v/>
      </c>
      <c r="AP45" s="38" t="str">
        <f t="shared" si="17"/>
        <v/>
      </c>
      <c r="AQ45" s="38" t="str">
        <f t="shared" si="17"/>
        <v/>
      </c>
      <c r="AR45" s="38" t="str">
        <f t="shared" si="17"/>
        <v/>
      </c>
      <c r="AS45" s="38" t="str">
        <f t="shared" si="17"/>
        <v/>
      </c>
    </row>
    <row r="46" spans="1:45" s="45" customFormat="1" ht="24" x14ac:dyDescent="0.2">
      <c r="A46" s="43" t="str">
        <f>'1B-ContPP'!A61</f>
        <v>Alte impozite neprezentate la elementele de mai sus</v>
      </c>
      <c r="B46" s="44">
        <f>'1B-ContPP'!C61</f>
        <v>0</v>
      </c>
      <c r="C46" s="44">
        <f>'1B-ContPP'!D61</f>
        <v>0</v>
      </c>
      <c r="D46" s="44">
        <f>'1B-ContPP'!E61</f>
        <v>0</v>
      </c>
      <c r="E46" s="44">
        <f>'1B-ContPP'!F61</f>
        <v>0</v>
      </c>
      <c r="F46" s="44">
        <f>'1B-ContPP'!G61</f>
        <v>0</v>
      </c>
      <c r="G46" s="44">
        <f>'1B-ContPP'!H61</f>
        <v>0</v>
      </c>
      <c r="H46" s="44">
        <f>'1B-ContPP'!I61</f>
        <v>0</v>
      </c>
      <c r="I46" s="44">
        <f>'1B-ContPP'!J61</f>
        <v>0</v>
      </c>
      <c r="J46" s="44">
        <f>'1B-ContPP'!K61</f>
        <v>0</v>
      </c>
      <c r="K46" s="44">
        <f>'1B-ContPP'!L61</f>
        <v>0</v>
      </c>
      <c r="L46" s="44">
        <f>'1B-ContPP'!M61</f>
        <v>0</v>
      </c>
      <c r="M46" s="44">
        <f>'1B-ContPP'!N61</f>
        <v>0</v>
      </c>
      <c r="N46" s="44">
        <f>'1B-ContPP'!O61</f>
        <v>0</v>
      </c>
      <c r="O46" s="33"/>
      <c r="P46" s="249" t="str">
        <f>A46</f>
        <v>Alte impozite neprezentate la elementele de mai sus</v>
      </c>
      <c r="Q46" s="250" t="str">
        <f t="shared" si="18"/>
        <v/>
      </c>
      <c r="R46" s="250" t="str">
        <f>IF(ISERROR(C46/C$25),"",C46/C$25)</f>
        <v/>
      </c>
      <c r="S46" s="250" t="str">
        <f t="shared" si="16"/>
        <v/>
      </c>
      <c r="T46" s="250" t="str">
        <f t="shared" si="16"/>
        <v/>
      </c>
      <c r="U46" s="250" t="str">
        <f t="shared" si="16"/>
        <v/>
      </c>
      <c r="V46" s="250" t="str">
        <f t="shared" si="16"/>
        <v/>
      </c>
      <c r="W46" s="250" t="str">
        <f t="shared" si="16"/>
        <v/>
      </c>
      <c r="X46" s="250" t="str">
        <f t="shared" si="16"/>
        <v/>
      </c>
      <c r="Y46" s="250" t="str">
        <f t="shared" si="16"/>
        <v/>
      </c>
      <c r="Z46" s="250" t="str">
        <f t="shared" si="16"/>
        <v/>
      </c>
      <c r="AA46" s="250" t="str">
        <f t="shared" si="16"/>
        <v/>
      </c>
      <c r="AB46" s="250" t="str">
        <f t="shared" si="16"/>
        <v/>
      </c>
      <c r="AC46" s="250" t="str">
        <f t="shared" si="16"/>
        <v/>
      </c>
      <c r="AD46" s="202"/>
      <c r="AE46" s="202"/>
      <c r="AF46" s="33"/>
      <c r="AG46" s="249" t="str">
        <f>A46</f>
        <v>Alte impozite neprezentate la elementele de mai sus</v>
      </c>
      <c r="AH46" s="38" t="str">
        <f>IF(ISERROR((C46-B46)/B46),"",(C46-B46)/B46)</f>
        <v/>
      </c>
      <c r="AI46" s="38" t="str">
        <f>IF(ISERROR((D46-C46)/C46),"",(D46-C46)/C46)</f>
        <v/>
      </c>
      <c r="AJ46" s="38" t="str">
        <f t="shared" si="17"/>
        <v/>
      </c>
      <c r="AK46" s="38" t="str">
        <f>IF(ISERROR((F46-E46)/E46),"",(F46-E46)/E46)</f>
        <v/>
      </c>
      <c r="AL46" s="38" t="str">
        <f t="shared" si="17"/>
        <v/>
      </c>
      <c r="AM46" s="38" t="str">
        <f t="shared" ref="AM46:AS46" si="19">IF(ISERROR((H46-G46)/G46),"",(H46-G46)/G46)</f>
        <v/>
      </c>
      <c r="AN46" s="38" t="str">
        <f t="shared" si="19"/>
        <v/>
      </c>
      <c r="AO46" s="38" t="str">
        <f t="shared" si="19"/>
        <v/>
      </c>
      <c r="AP46" s="38" t="str">
        <f t="shared" si="19"/>
        <v/>
      </c>
      <c r="AQ46" s="38" t="str">
        <f t="shared" si="19"/>
        <v/>
      </c>
      <c r="AR46" s="38" t="str">
        <f t="shared" si="19"/>
        <v/>
      </c>
      <c r="AS46" s="38" t="str">
        <f t="shared" si="19"/>
        <v/>
      </c>
    </row>
    <row r="47" spans="1:45" s="42" customFormat="1" ht="15.75" x14ac:dyDescent="0.2">
      <c r="A47" s="32" t="str">
        <f>'1B-ContPP'!A62</f>
        <v>Rezultatul net</v>
      </c>
      <c r="B47" s="36">
        <f>'1B-ContPP'!C62</f>
        <v>0</v>
      </c>
      <c r="C47" s="36">
        <f>'1B-ContPP'!D62</f>
        <v>0</v>
      </c>
      <c r="D47" s="36">
        <f>'1B-ContPP'!E62</f>
        <v>0</v>
      </c>
      <c r="E47" s="36">
        <f>'1B-ContPP'!F62</f>
        <v>0</v>
      </c>
      <c r="F47" s="36">
        <f>'1B-ContPP'!G62</f>
        <v>0</v>
      </c>
      <c r="G47" s="36">
        <f>'1B-ContPP'!H62</f>
        <v>0</v>
      </c>
      <c r="H47" s="36">
        <f>'1B-ContPP'!I62</f>
        <v>0</v>
      </c>
      <c r="I47" s="36">
        <f>'1B-ContPP'!J62</f>
        <v>0</v>
      </c>
      <c r="J47" s="36">
        <f>'1B-ContPP'!K62</f>
        <v>0</v>
      </c>
      <c r="K47" s="36">
        <f>'1B-ContPP'!L62</f>
        <v>0</v>
      </c>
      <c r="L47" s="36">
        <f>'1B-ContPP'!M62</f>
        <v>0</v>
      </c>
      <c r="M47" s="36">
        <f>'1B-ContPP'!N62</f>
        <v>0</v>
      </c>
      <c r="N47" s="36">
        <f>'1B-ContPP'!O62</f>
        <v>0</v>
      </c>
      <c r="O47" s="37"/>
      <c r="P47" s="32" t="s">
        <v>66</v>
      </c>
      <c r="Q47" s="39" t="str">
        <f t="shared" si="18"/>
        <v/>
      </c>
      <c r="R47" s="39" t="str">
        <f>IF(ISERROR(C47/C$25),"",C47/C$25)</f>
        <v/>
      </c>
      <c r="S47" s="39" t="str">
        <f t="shared" ref="R47:AC50" si="20">IF(ISERROR(D47/D$25),"",D47/D$25)</f>
        <v/>
      </c>
      <c r="T47" s="39" t="str">
        <f t="shared" si="20"/>
        <v/>
      </c>
      <c r="U47" s="39" t="str">
        <f t="shared" si="20"/>
        <v/>
      </c>
      <c r="V47" s="39" t="str">
        <f t="shared" si="20"/>
        <v/>
      </c>
      <c r="W47" s="39" t="str">
        <f t="shared" si="20"/>
        <v/>
      </c>
      <c r="X47" s="39" t="str">
        <f t="shared" si="20"/>
        <v/>
      </c>
      <c r="Y47" s="39" t="str">
        <f t="shared" si="20"/>
        <v/>
      </c>
      <c r="Z47" s="39" t="str">
        <f t="shared" si="20"/>
        <v/>
      </c>
      <c r="AA47" s="39" t="str">
        <f t="shared" si="20"/>
        <v/>
      </c>
      <c r="AB47" s="39" t="str">
        <f t="shared" si="20"/>
        <v/>
      </c>
      <c r="AC47" s="39" t="str">
        <f t="shared" si="20"/>
        <v/>
      </c>
      <c r="AD47" s="201"/>
      <c r="AE47" s="201"/>
      <c r="AF47" s="37"/>
      <c r="AG47" s="32" t="s">
        <v>66</v>
      </c>
      <c r="AH47" s="39" t="str">
        <f>IF(ISERROR((C47-B47)/B47),"",(C47-B47)/B47)</f>
        <v/>
      </c>
      <c r="AI47" s="39" t="str">
        <f t="shared" ref="AI47:AS50" si="21">IF(ISERROR((D47-C47)/C47),"",(D47-C47)/C47)</f>
        <v/>
      </c>
      <c r="AJ47" s="39" t="str">
        <f t="shared" si="21"/>
        <v/>
      </c>
      <c r="AK47" s="39" t="str">
        <f t="shared" si="21"/>
        <v/>
      </c>
      <c r="AL47" s="39" t="str">
        <f t="shared" si="21"/>
        <v/>
      </c>
      <c r="AM47" s="39" t="str">
        <f t="shared" si="21"/>
        <v/>
      </c>
      <c r="AN47" s="39" t="str">
        <f t="shared" si="21"/>
        <v/>
      </c>
      <c r="AO47" s="39" t="str">
        <f t="shared" si="21"/>
        <v/>
      </c>
      <c r="AP47" s="39" t="str">
        <f t="shared" si="21"/>
        <v/>
      </c>
      <c r="AQ47" s="39" t="str">
        <f t="shared" si="21"/>
        <v/>
      </c>
      <c r="AR47" s="39" t="str">
        <f t="shared" si="21"/>
        <v/>
      </c>
      <c r="AS47" s="39" t="str">
        <f t="shared" si="21"/>
        <v/>
      </c>
    </row>
    <row r="48" spans="1:45" s="42" customFormat="1" ht="15.75" x14ac:dyDescent="0.2">
      <c r="A48" s="32" t="s">
        <v>94</v>
      </c>
      <c r="B48" s="36">
        <f>B47+B45+B46</f>
        <v>0</v>
      </c>
      <c r="C48" s="36">
        <f>C47+C45+C46</f>
        <v>0</v>
      </c>
      <c r="D48" s="36">
        <f t="shared" ref="D48:N48" si="22">D47+D45+D46</f>
        <v>0</v>
      </c>
      <c r="E48" s="36">
        <f t="shared" si="22"/>
        <v>0</v>
      </c>
      <c r="F48" s="36">
        <f t="shared" si="22"/>
        <v>0</v>
      </c>
      <c r="G48" s="36">
        <f t="shared" si="22"/>
        <v>0</v>
      </c>
      <c r="H48" s="36">
        <f t="shared" si="22"/>
        <v>0</v>
      </c>
      <c r="I48" s="36">
        <f t="shared" si="22"/>
        <v>0</v>
      </c>
      <c r="J48" s="36">
        <f t="shared" si="22"/>
        <v>0</v>
      </c>
      <c r="K48" s="36">
        <f t="shared" si="22"/>
        <v>0</v>
      </c>
      <c r="L48" s="36">
        <f t="shared" si="22"/>
        <v>0</v>
      </c>
      <c r="M48" s="36">
        <f t="shared" si="22"/>
        <v>0</v>
      </c>
      <c r="N48" s="36">
        <f t="shared" si="22"/>
        <v>0</v>
      </c>
      <c r="O48" s="37"/>
      <c r="P48" s="32" t="s">
        <v>94</v>
      </c>
      <c r="Q48" s="39" t="str">
        <f t="shared" si="18"/>
        <v/>
      </c>
      <c r="R48" s="39" t="str">
        <f t="shared" si="20"/>
        <v/>
      </c>
      <c r="S48" s="39" t="str">
        <f t="shared" si="20"/>
        <v/>
      </c>
      <c r="T48" s="39" t="str">
        <f t="shared" si="20"/>
        <v/>
      </c>
      <c r="U48" s="39" t="str">
        <f t="shared" si="20"/>
        <v/>
      </c>
      <c r="V48" s="39" t="str">
        <f t="shared" si="20"/>
        <v/>
      </c>
      <c r="W48" s="39" t="str">
        <f t="shared" si="20"/>
        <v/>
      </c>
      <c r="X48" s="39" t="str">
        <f t="shared" si="20"/>
        <v/>
      </c>
      <c r="Y48" s="39" t="str">
        <f t="shared" si="20"/>
        <v/>
      </c>
      <c r="Z48" s="39" t="str">
        <f t="shared" si="20"/>
        <v/>
      </c>
      <c r="AA48" s="39" t="str">
        <f t="shared" si="20"/>
        <v/>
      </c>
      <c r="AB48" s="39" t="str">
        <f t="shared" si="20"/>
        <v/>
      </c>
      <c r="AC48" s="39" t="str">
        <f t="shared" si="20"/>
        <v/>
      </c>
      <c r="AD48" s="201"/>
      <c r="AE48" s="201"/>
      <c r="AF48" s="37"/>
      <c r="AG48" s="32" t="s">
        <v>94</v>
      </c>
      <c r="AH48" s="39" t="str">
        <f>IF(ISERROR((C48-B48)/B48),"",(C48-B48)/B48)</f>
        <v/>
      </c>
      <c r="AI48" s="39" t="str">
        <f t="shared" si="21"/>
        <v/>
      </c>
      <c r="AJ48" s="39" t="str">
        <f t="shared" si="21"/>
        <v/>
      </c>
      <c r="AK48" s="39" t="str">
        <f t="shared" si="21"/>
        <v/>
      </c>
      <c r="AL48" s="39" t="str">
        <f t="shared" si="21"/>
        <v/>
      </c>
      <c r="AM48" s="39" t="str">
        <f t="shared" si="21"/>
        <v/>
      </c>
      <c r="AN48" s="39" t="str">
        <f t="shared" si="21"/>
        <v/>
      </c>
      <c r="AO48" s="39" t="str">
        <f t="shared" si="21"/>
        <v/>
      </c>
      <c r="AP48" s="39" t="str">
        <f t="shared" si="21"/>
        <v/>
      </c>
      <c r="AQ48" s="39" t="str">
        <f t="shared" si="21"/>
        <v/>
      </c>
      <c r="AR48" s="39" t="str">
        <f t="shared" si="21"/>
        <v/>
      </c>
      <c r="AS48" s="39" t="str">
        <f t="shared" si="21"/>
        <v/>
      </c>
    </row>
    <row r="49" spans="1:45" s="45" customFormat="1" ht="15.75" x14ac:dyDescent="0.2">
      <c r="A49" s="32" t="s">
        <v>95</v>
      </c>
      <c r="B49" s="36">
        <f>B48+B34</f>
        <v>0</v>
      </c>
      <c r="C49" s="36">
        <f>C48+C34</f>
        <v>0</v>
      </c>
      <c r="D49" s="36">
        <f t="shared" ref="D49:N49" si="23">D48+D34</f>
        <v>0</v>
      </c>
      <c r="E49" s="36">
        <f t="shared" si="23"/>
        <v>0</v>
      </c>
      <c r="F49" s="36">
        <f t="shared" si="23"/>
        <v>0</v>
      </c>
      <c r="G49" s="36">
        <f t="shared" si="23"/>
        <v>0</v>
      </c>
      <c r="H49" s="36">
        <f t="shared" si="23"/>
        <v>0</v>
      </c>
      <c r="I49" s="36">
        <f t="shared" si="23"/>
        <v>0</v>
      </c>
      <c r="J49" s="36">
        <f t="shared" si="23"/>
        <v>0</v>
      </c>
      <c r="K49" s="36">
        <f t="shared" si="23"/>
        <v>0</v>
      </c>
      <c r="L49" s="36">
        <f t="shared" si="23"/>
        <v>0</v>
      </c>
      <c r="M49" s="36">
        <f t="shared" si="23"/>
        <v>0</v>
      </c>
      <c r="N49" s="36">
        <f t="shared" si="23"/>
        <v>0</v>
      </c>
      <c r="O49" s="33"/>
      <c r="P49" s="32" t="s">
        <v>95</v>
      </c>
      <c r="Q49" s="39" t="str">
        <f t="shared" si="18"/>
        <v/>
      </c>
      <c r="R49" s="39" t="str">
        <f t="shared" si="20"/>
        <v/>
      </c>
      <c r="S49" s="39" t="str">
        <f t="shared" si="20"/>
        <v/>
      </c>
      <c r="T49" s="39" t="str">
        <f t="shared" si="20"/>
        <v/>
      </c>
      <c r="U49" s="39" t="str">
        <f t="shared" si="20"/>
        <v/>
      </c>
      <c r="V49" s="39" t="str">
        <f t="shared" si="20"/>
        <v/>
      </c>
      <c r="W49" s="39" t="str">
        <f t="shared" si="20"/>
        <v/>
      </c>
      <c r="X49" s="39" t="str">
        <f t="shared" si="20"/>
        <v/>
      </c>
      <c r="Y49" s="39" t="str">
        <f t="shared" si="20"/>
        <v/>
      </c>
      <c r="Z49" s="39" t="str">
        <f t="shared" si="20"/>
        <v/>
      </c>
      <c r="AA49" s="39" t="str">
        <f t="shared" si="20"/>
        <v/>
      </c>
      <c r="AB49" s="39" t="str">
        <f t="shared" si="20"/>
        <v/>
      </c>
      <c r="AC49" s="39" t="str">
        <f t="shared" si="20"/>
        <v/>
      </c>
      <c r="AD49" s="201"/>
      <c r="AE49" s="201"/>
      <c r="AF49" s="37"/>
      <c r="AG49" s="32" t="s">
        <v>95</v>
      </c>
      <c r="AH49" s="39" t="str">
        <f>IF(ISERROR((C49-B49)/B49),"",(C49-B49)/B49)</f>
        <v/>
      </c>
      <c r="AI49" s="39" t="str">
        <f t="shared" si="21"/>
        <v/>
      </c>
      <c r="AJ49" s="39" t="str">
        <f t="shared" si="21"/>
        <v/>
      </c>
      <c r="AK49" s="39" t="str">
        <f t="shared" si="21"/>
        <v/>
      </c>
      <c r="AL49" s="39" t="str">
        <f t="shared" si="21"/>
        <v/>
      </c>
      <c r="AM49" s="39" t="str">
        <f t="shared" si="21"/>
        <v/>
      </c>
      <c r="AN49" s="39" t="str">
        <f t="shared" si="21"/>
        <v/>
      </c>
      <c r="AO49" s="39" t="str">
        <f t="shared" si="21"/>
        <v/>
      </c>
      <c r="AP49" s="39" t="str">
        <f t="shared" si="21"/>
        <v/>
      </c>
      <c r="AQ49" s="39" t="str">
        <f t="shared" si="21"/>
        <v/>
      </c>
      <c r="AR49" s="39" t="str">
        <f t="shared" si="21"/>
        <v/>
      </c>
      <c r="AS49" s="39" t="str">
        <f t="shared" si="21"/>
        <v/>
      </c>
    </row>
    <row r="50" spans="1:45" s="45" customFormat="1" ht="15.75" x14ac:dyDescent="0.2">
      <c r="A50" s="32" t="s">
        <v>96</v>
      </c>
      <c r="B50" s="36">
        <f>B49+B33+B29</f>
        <v>0</v>
      </c>
      <c r="C50" s="36">
        <f>C49+C33+C29</f>
        <v>0</v>
      </c>
      <c r="D50" s="36">
        <f t="shared" ref="D50:N50" si="24">D49+D33+D29</f>
        <v>0</v>
      </c>
      <c r="E50" s="36">
        <f t="shared" si="24"/>
        <v>0</v>
      </c>
      <c r="F50" s="36">
        <f t="shared" si="24"/>
        <v>0</v>
      </c>
      <c r="G50" s="36">
        <f t="shared" si="24"/>
        <v>0</v>
      </c>
      <c r="H50" s="36">
        <f t="shared" si="24"/>
        <v>0</v>
      </c>
      <c r="I50" s="36">
        <f t="shared" si="24"/>
        <v>0</v>
      </c>
      <c r="J50" s="36">
        <f t="shared" si="24"/>
        <v>0</v>
      </c>
      <c r="K50" s="36">
        <f t="shared" si="24"/>
        <v>0</v>
      </c>
      <c r="L50" s="36">
        <f t="shared" si="24"/>
        <v>0</v>
      </c>
      <c r="M50" s="36">
        <f t="shared" si="24"/>
        <v>0</v>
      </c>
      <c r="N50" s="36">
        <f t="shared" si="24"/>
        <v>0</v>
      </c>
      <c r="O50" s="33"/>
      <c r="P50" s="32" t="s">
        <v>96</v>
      </c>
      <c r="Q50" s="39" t="str">
        <f t="shared" si="18"/>
        <v/>
      </c>
      <c r="R50" s="39" t="str">
        <f t="shared" si="20"/>
        <v/>
      </c>
      <c r="S50" s="39" t="str">
        <f t="shared" si="20"/>
        <v/>
      </c>
      <c r="T50" s="39" t="str">
        <f t="shared" si="20"/>
        <v/>
      </c>
      <c r="U50" s="39" t="str">
        <f t="shared" si="20"/>
        <v/>
      </c>
      <c r="V50" s="39" t="str">
        <f t="shared" si="20"/>
        <v/>
      </c>
      <c r="W50" s="39" t="str">
        <f t="shared" si="20"/>
        <v/>
      </c>
      <c r="X50" s="39" t="str">
        <f t="shared" si="20"/>
        <v/>
      </c>
      <c r="Y50" s="39" t="str">
        <f t="shared" si="20"/>
        <v/>
      </c>
      <c r="Z50" s="39" t="str">
        <f t="shared" si="20"/>
        <v/>
      </c>
      <c r="AA50" s="39" t="str">
        <f t="shared" si="20"/>
        <v/>
      </c>
      <c r="AB50" s="39" t="str">
        <f t="shared" si="20"/>
        <v/>
      </c>
      <c r="AC50" s="39" t="str">
        <f t="shared" si="20"/>
        <v/>
      </c>
      <c r="AD50" s="201"/>
      <c r="AE50" s="201"/>
      <c r="AF50" s="37"/>
      <c r="AG50" s="32" t="s">
        <v>96</v>
      </c>
      <c r="AH50" s="39" t="str">
        <f>IF(ISERROR((C50-B50)/B50),"",(C50-B50)/B50)</f>
        <v/>
      </c>
      <c r="AI50" s="39" t="str">
        <f t="shared" si="21"/>
        <v/>
      </c>
      <c r="AJ50" s="39" t="str">
        <f t="shared" si="21"/>
        <v/>
      </c>
      <c r="AK50" s="39" t="str">
        <f t="shared" si="21"/>
        <v/>
      </c>
      <c r="AL50" s="39" t="str">
        <f t="shared" si="21"/>
        <v/>
      </c>
      <c r="AM50" s="39" t="str">
        <f t="shared" si="21"/>
        <v/>
      </c>
      <c r="AN50" s="39" t="str">
        <f t="shared" si="21"/>
        <v/>
      </c>
      <c r="AO50" s="39" t="str">
        <f t="shared" si="21"/>
        <v/>
      </c>
      <c r="AP50" s="39" t="str">
        <f t="shared" si="21"/>
        <v/>
      </c>
      <c r="AQ50" s="39" t="str">
        <f t="shared" si="21"/>
        <v/>
      </c>
      <c r="AR50" s="39" t="str">
        <f t="shared" si="21"/>
        <v/>
      </c>
      <c r="AS50" s="39" t="str">
        <f t="shared" si="21"/>
        <v/>
      </c>
    </row>
    <row r="51" spans="1:45" s="45" customFormat="1" ht="15.75" x14ac:dyDescent="0.2">
      <c r="A51" s="33"/>
      <c r="B51" s="51"/>
      <c r="C51" s="51"/>
      <c r="D51" s="51"/>
      <c r="E51" s="51"/>
      <c r="F51" s="51"/>
      <c r="G51" s="51"/>
      <c r="H51" s="51"/>
      <c r="I51" s="51"/>
      <c r="J51" s="51"/>
      <c r="K51" s="51"/>
      <c r="L51" s="51"/>
      <c r="M51" s="51"/>
      <c r="N51" s="51"/>
      <c r="O51" s="33"/>
      <c r="P51" s="33"/>
      <c r="Q51" s="52"/>
      <c r="R51" s="52"/>
      <c r="S51" s="52"/>
      <c r="T51" s="52"/>
      <c r="U51" s="52"/>
      <c r="V51" s="52"/>
      <c r="W51" s="52"/>
      <c r="X51" s="52"/>
      <c r="Y51" s="52"/>
      <c r="Z51" s="52"/>
      <c r="AA51" s="52"/>
      <c r="AB51" s="52"/>
      <c r="AC51" s="52"/>
      <c r="AD51" s="52"/>
      <c r="AE51" s="52"/>
      <c r="AF51" s="33"/>
      <c r="AG51" s="33"/>
      <c r="AH51" s="52"/>
      <c r="AI51" s="52"/>
      <c r="AJ51" s="34"/>
      <c r="AK51" s="34"/>
      <c r="AL51" s="35"/>
      <c r="AM51" s="35"/>
    </row>
    <row r="52" spans="1:45" s="45" customFormat="1" ht="15.75" x14ac:dyDescent="0.2">
      <c r="A52" s="33"/>
      <c r="B52" s="51"/>
      <c r="C52" s="51"/>
      <c r="D52" s="51"/>
      <c r="E52" s="51"/>
      <c r="F52" s="51"/>
      <c r="G52" s="51"/>
      <c r="H52" s="51"/>
      <c r="I52" s="51"/>
      <c r="J52" s="51"/>
      <c r="K52" s="51"/>
      <c r="L52" s="51"/>
      <c r="M52" s="51"/>
      <c r="N52" s="51"/>
      <c r="O52" s="33"/>
      <c r="P52" s="33"/>
      <c r="Q52" s="52"/>
      <c r="R52" s="52"/>
      <c r="S52" s="52"/>
      <c r="T52" s="52"/>
      <c r="U52" s="52"/>
      <c r="V52" s="52"/>
      <c r="W52" s="52"/>
      <c r="X52" s="52"/>
      <c r="Y52" s="52"/>
      <c r="Z52" s="52"/>
      <c r="AA52" s="52"/>
      <c r="AB52" s="52"/>
      <c r="AC52" s="52"/>
      <c r="AD52" s="52"/>
      <c r="AE52" s="52"/>
      <c r="AF52" s="33"/>
      <c r="AG52" s="33"/>
      <c r="AH52" s="52"/>
      <c r="AI52" s="52"/>
      <c r="AJ52" s="34"/>
      <c r="AK52" s="34"/>
      <c r="AL52" s="35"/>
      <c r="AM52" s="35"/>
    </row>
    <row r="53" spans="1:45" s="45" customFormat="1" ht="15.75" x14ac:dyDescent="0.2">
      <c r="A53" s="33"/>
      <c r="B53" s="51"/>
      <c r="C53" s="51"/>
      <c r="D53" s="51"/>
      <c r="E53" s="51"/>
      <c r="F53" s="51"/>
      <c r="G53" s="51"/>
      <c r="H53" s="51"/>
      <c r="I53" s="51"/>
      <c r="J53" s="51"/>
      <c r="K53" s="51"/>
      <c r="L53" s="51"/>
      <c r="M53" s="51"/>
      <c r="N53" s="51"/>
      <c r="O53" s="33"/>
      <c r="P53" s="33"/>
      <c r="Q53" s="52"/>
      <c r="R53" s="52"/>
      <c r="S53" s="52"/>
      <c r="T53" s="52"/>
      <c r="U53" s="52"/>
      <c r="V53" s="52"/>
      <c r="W53" s="52"/>
      <c r="X53" s="52"/>
      <c r="Y53" s="52"/>
      <c r="Z53" s="52"/>
      <c r="AA53" s="52"/>
      <c r="AB53" s="52"/>
      <c r="AC53" s="52"/>
      <c r="AD53" s="52"/>
      <c r="AE53" s="52"/>
      <c r="AF53" s="33"/>
      <c r="AG53" s="33"/>
      <c r="AH53" s="52"/>
      <c r="AI53" s="52"/>
      <c r="AJ53" s="34"/>
      <c r="AK53" s="34"/>
      <c r="AL53" s="35"/>
      <c r="AM53" s="35"/>
    </row>
    <row r="54" spans="1:45" s="45" customFormat="1" ht="15.75" x14ac:dyDescent="0.2">
      <c r="A54" s="33"/>
      <c r="B54" s="51"/>
      <c r="C54" s="51"/>
      <c r="D54" s="51"/>
      <c r="E54" s="51"/>
      <c r="F54" s="51"/>
      <c r="G54" s="51"/>
      <c r="H54" s="51"/>
      <c r="I54" s="51"/>
      <c r="J54" s="51"/>
      <c r="K54" s="51"/>
      <c r="L54" s="51"/>
      <c r="M54" s="51"/>
      <c r="N54" s="51"/>
      <c r="O54" s="33"/>
      <c r="P54" s="33"/>
      <c r="Q54" s="52"/>
      <c r="R54" s="52"/>
      <c r="S54" s="52"/>
      <c r="T54" s="52"/>
      <c r="U54" s="52"/>
      <c r="V54" s="52"/>
      <c r="W54" s="52"/>
      <c r="X54" s="52"/>
      <c r="Y54" s="52"/>
      <c r="Z54" s="52"/>
      <c r="AA54" s="52"/>
      <c r="AB54" s="52"/>
      <c r="AC54" s="52"/>
      <c r="AD54" s="52"/>
      <c r="AE54" s="52"/>
      <c r="AF54" s="33"/>
      <c r="AG54" s="33"/>
      <c r="AH54" s="52"/>
      <c r="AI54" s="52"/>
      <c r="AJ54" s="34"/>
      <c r="AK54" s="34"/>
      <c r="AL54" s="35"/>
      <c r="AM54" s="35"/>
    </row>
    <row r="55" spans="1:45" s="45" customFormat="1" ht="15.75" x14ac:dyDescent="0.2">
      <c r="A55" s="33"/>
      <c r="B55" s="51"/>
      <c r="C55" s="51"/>
      <c r="D55" s="51"/>
      <c r="E55" s="51"/>
      <c r="F55" s="51"/>
      <c r="G55" s="51"/>
      <c r="H55" s="51"/>
      <c r="I55" s="51"/>
      <c r="J55" s="51"/>
      <c r="K55" s="51"/>
      <c r="L55" s="51"/>
      <c r="M55" s="51"/>
      <c r="N55" s="51"/>
      <c r="O55" s="33"/>
      <c r="P55" s="33"/>
      <c r="Q55" s="52"/>
      <c r="R55" s="52"/>
      <c r="S55" s="52"/>
      <c r="T55" s="52"/>
      <c r="U55" s="52"/>
      <c r="V55" s="52"/>
      <c r="W55" s="52"/>
      <c r="X55" s="52"/>
      <c r="Y55" s="52"/>
      <c r="Z55" s="52"/>
      <c r="AA55" s="52"/>
      <c r="AB55" s="52"/>
      <c r="AC55" s="52"/>
      <c r="AD55" s="52"/>
      <c r="AE55" s="52"/>
      <c r="AF55" s="33"/>
      <c r="AG55" s="33"/>
      <c r="AH55" s="52"/>
      <c r="AI55" s="52"/>
      <c r="AJ55" s="34"/>
      <c r="AK55" s="34"/>
      <c r="AL55" s="35"/>
      <c r="AM55" s="35"/>
    </row>
    <row r="56" spans="1:45" s="45" customFormat="1" ht="15.75" x14ac:dyDescent="0.2">
      <c r="A56" s="33"/>
      <c r="B56" s="51"/>
      <c r="C56" s="51"/>
      <c r="D56" s="51"/>
      <c r="E56" s="51"/>
      <c r="F56" s="51"/>
      <c r="G56" s="51"/>
      <c r="H56" s="51"/>
      <c r="I56" s="51"/>
      <c r="J56" s="51"/>
      <c r="K56" s="51"/>
      <c r="L56" s="51"/>
      <c r="M56" s="51"/>
      <c r="N56" s="51"/>
      <c r="O56" s="33"/>
      <c r="P56" s="33"/>
      <c r="Q56" s="52"/>
      <c r="R56" s="52"/>
      <c r="S56" s="52"/>
      <c r="T56" s="52"/>
      <c r="U56" s="52"/>
      <c r="V56" s="52"/>
      <c r="W56" s="52"/>
      <c r="X56" s="52"/>
      <c r="Y56" s="52"/>
      <c r="Z56" s="52"/>
      <c r="AA56" s="52"/>
      <c r="AB56" s="52"/>
      <c r="AC56" s="52"/>
      <c r="AD56" s="52"/>
      <c r="AE56" s="52"/>
      <c r="AF56" s="33"/>
      <c r="AG56" s="33"/>
      <c r="AH56" s="52"/>
      <c r="AI56" s="52"/>
      <c r="AJ56" s="34"/>
      <c r="AK56" s="34"/>
      <c r="AL56" s="35"/>
      <c r="AM56" s="35"/>
    </row>
    <row r="57" spans="1:45" s="45" customFormat="1" ht="15.75" x14ac:dyDescent="0.2">
      <c r="A57" s="33"/>
      <c r="B57" s="51"/>
      <c r="C57" s="51"/>
      <c r="D57" s="51"/>
      <c r="E57" s="51"/>
      <c r="F57" s="51"/>
      <c r="G57" s="51"/>
      <c r="H57" s="51"/>
      <c r="I57" s="51"/>
      <c r="J57" s="51"/>
      <c r="K57" s="51"/>
      <c r="L57" s="51"/>
      <c r="M57" s="51"/>
      <c r="N57" s="51"/>
      <c r="O57" s="33"/>
      <c r="P57" s="33"/>
      <c r="Q57" s="52"/>
      <c r="R57" s="52"/>
      <c r="S57" s="52"/>
      <c r="T57" s="52"/>
      <c r="U57" s="52"/>
      <c r="V57" s="52"/>
      <c r="W57" s="52"/>
      <c r="X57" s="52"/>
      <c r="Y57" s="52"/>
      <c r="Z57" s="52"/>
      <c r="AA57" s="52"/>
      <c r="AB57" s="52"/>
      <c r="AC57" s="52"/>
      <c r="AD57" s="52"/>
      <c r="AE57" s="52"/>
      <c r="AF57" s="33"/>
      <c r="AG57" s="33"/>
      <c r="AH57" s="52"/>
      <c r="AI57" s="52"/>
      <c r="AJ57" s="34"/>
      <c r="AK57" s="34"/>
      <c r="AL57" s="35"/>
      <c r="AM57" s="35"/>
    </row>
    <row r="58" spans="1:45" s="45" customFormat="1" ht="15.75" x14ac:dyDescent="0.2">
      <c r="A58" s="33"/>
      <c r="B58" s="51"/>
      <c r="C58" s="51"/>
      <c r="D58" s="51"/>
      <c r="E58" s="51"/>
      <c r="F58" s="51"/>
      <c r="G58" s="51"/>
      <c r="H58" s="51"/>
      <c r="I58" s="51"/>
      <c r="J58" s="51"/>
      <c r="K58" s="51"/>
      <c r="L58" s="51"/>
      <c r="M58" s="51"/>
      <c r="N58" s="51"/>
      <c r="O58" s="33"/>
      <c r="P58" s="33"/>
      <c r="Q58" s="52"/>
      <c r="R58" s="52"/>
      <c r="S58" s="52"/>
      <c r="T58" s="52"/>
      <c r="U58" s="52"/>
      <c r="V58" s="52"/>
      <c r="W58" s="52"/>
      <c r="X58" s="52"/>
      <c r="Y58" s="52"/>
      <c r="Z58" s="52"/>
      <c r="AA58" s="52"/>
      <c r="AB58" s="52"/>
      <c r="AC58" s="52"/>
      <c r="AD58" s="52"/>
      <c r="AE58" s="52"/>
      <c r="AF58" s="33"/>
      <c r="AG58" s="33"/>
      <c r="AH58" s="52"/>
      <c r="AI58" s="52"/>
      <c r="AJ58" s="34"/>
      <c r="AK58" s="34"/>
      <c r="AL58" s="35"/>
      <c r="AM58" s="35"/>
    </row>
    <row r="59" spans="1:45" s="45" customFormat="1" ht="15.75" x14ac:dyDescent="0.2">
      <c r="A59" s="33"/>
      <c r="B59" s="51"/>
      <c r="C59" s="51"/>
      <c r="D59" s="51"/>
      <c r="E59" s="51"/>
      <c r="F59" s="51"/>
      <c r="G59" s="51"/>
      <c r="H59" s="51"/>
      <c r="I59" s="51"/>
      <c r="J59" s="51"/>
      <c r="K59" s="51"/>
      <c r="L59" s="51"/>
      <c r="M59" s="51"/>
      <c r="N59" s="51"/>
      <c r="O59" s="33"/>
      <c r="P59" s="33"/>
      <c r="Q59" s="52"/>
      <c r="R59" s="52"/>
      <c r="S59" s="52"/>
      <c r="T59" s="52"/>
      <c r="U59" s="52"/>
      <c r="V59" s="52"/>
      <c r="W59" s="52"/>
      <c r="X59" s="52"/>
      <c r="Y59" s="52"/>
      <c r="Z59" s="52"/>
      <c r="AA59" s="52"/>
      <c r="AB59" s="52"/>
      <c r="AC59" s="52"/>
      <c r="AD59" s="52"/>
      <c r="AE59" s="52"/>
      <c r="AF59" s="33"/>
      <c r="AG59" s="33"/>
      <c r="AH59" s="52"/>
      <c r="AI59" s="52"/>
      <c r="AJ59" s="34"/>
      <c r="AK59" s="34"/>
      <c r="AL59" s="35"/>
      <c r="AM59" s="35"/>
    </row>
    <row r="60" spans="1:45" s="45" customFormat="1" ht="15.75" x14ac:dyDescent="0.2">
      <c r="A60" s="37"/>
      <c r="B60" s="51"/>
      <c r="C60" s="51"/>
      <c r="D60" s="51"/>
      <c r="E60" s="51"/>
      <c r="F60" s="51"/>
      <c r="G60" s="51"/>
      <c r="H60" s="51"/>
      <c r="I60" s="51"/>
      <c r="J60" s="51"/>
      <c r="K60" s="51"/>
      <c r="L60" s="51"/>
      <c r="M60" s="51"/>
      <c r="N60" s="51"/>
      <c r="O60" s="33"/>
      <c r="P60" s="33"/>
      <c r="Q60" s="52"/>
      <c r="R60" s="52"/>
      <c r="S60" s="52"/>
      <c r="T60" s="52"/>
      <c r="U60" s="52"/>
      <c r="V60" s="52"/>
      <c r="W60" s="52"/>
      <c r="X60" s="52"/>
      <c r="Y60" s="52"/>
      <c r="Z60" s="52"/>
      <c r="AA60" s="52"/>
      <c r="AB60" s="52"/>
      <c r="AC60" s="52"/>
      <c r="AD60" s="52"/>
      <c r="AE60" s="52"/>
      <c r="AF60" s="33"/>
      <c r="AG60" s="33"/>
      <c r="AH60" s="52"/>
      <c r="AI60" s="52"/>
      <c r="AJ60" s="34"/>
      <c r="AK60" s="34"/>
      <c r="AL60" s="35"/>
      <c r="AM60" s="35"/>
    </row>
    <row r="61" spans="1:45" s="45" customFormat="1" ht="15.75" x14ac:dyDescent="0.2">
      <c r="A61" s="33"/>
      <c r="B61" s="51"/>
      <c r="C61" s="51"/>
      <c r="D61" s="51"/>
      <c r="E61" s="51"/>
      <c r="F61" s="51"/>
      <c r="G61" s="51"/>
      <c r="H61" s="51"/>
      <c r="I61" s="51"/>
      <c r="J61" s="51"/>
      <c r="K61" s="51"/>
      <c r="L61" s="51"/>
      <c r="M61" s="51"/>
      <c r="N61" s="51"/>
      <c r="O61" s="33"/>
      <c r="P61" s="33"/>
      <c r="Q61" s="52"/>
      <c r="R61" s="52"/>
      <c r="S61" s="52"/>
      <c r="T61" s="52"/>
      <c r="U61" s="52"/>
      <c r="V61" s="52"/>
      <c r="W61" s="52"/>
      <c r="X61" s="52"/>
      <c r="Y61" s="52"/>
      <c r="Z61" s="52"/>
      <c r="AA61" s="52"/>
      <c r="AB61" s="52"/>
      <c r="AC61" s="52"/>
      <c r="AD61" s="52"/>
      <c r="AE61" s="52"/>
      <c r="AF61" s="33"/>
      <c r="AG61" s="33"/>
      <c r="AH61" s="52"/>
      <c r="AI61" s="52"/>
      <c r="AJ61" s="34"/>
      <c r="AK61" s="34"/>
      <c r="AL61" s="35"/>
      <c r="AM61" s="35"/>
    </row>
    <row r="62" spans="1:45" s="45" customFormat="1" ht="15.75" x14ac:dyDescent="0.2">
      <c r="A62" s="33"/>
      <c r="B62" s="51"/>
      <c r="C62" s="51"/>
      <c r="D62" s="51"/>
      <c r="E62" s="51"/>
      <c r="F62" s="51"/>
      <c r="G62" s="51"/>
      <c r="H62" s="51"/>
      <c r="I62" s="51"/>
      <c r="J62" s="51"/>
      <c r="K62" s="51"/>
      <c r="L62" s="51"/>
      <c r="M62" s="51"/>
      <c r="N62" s="51"/>
      <c r="O62" s="33"/>
      <c r="P62" s="33"/>
      <c r="Q62" s="52"/>
      <c r="R62" s="52"/>
      <c r="S62" s="52"/>
      <c r="T62" s="52"/>
      <c r="U62" s="52"/>
      <c r="V62" s="52"/>
      <c r="W62" s="52"/>
      <c r="X62" s="52"/>
      <c r="Y62" s="52"/>
      <c r="Z62" s="52"/>
      <c r="AA62" s="52"/>
      <c r="AB62" s="52"/>
      <c r="AC62" s="52"/>
      <c r="AD62" s="52"/>
      <c r="AE62" s="52"/>
      <c r="AF62" s="33"/>
      <c r="AG62" s="33"/>
      <c r="AH62" s="52"/>
      <c r="AI62" s="52"/>
      <c r="AJ62" s="34"/>
      <c r="AK62" s="34"/>
      <c r="AL62" s="35"/>
      <c r="AM62" s="35"/>
    </row>
    <row r="63" spans="1:45" s="45" customFormat="1" ht="15.75" x14ac:dyDescent="0.2">
      <c r="A63" s="33"/>
      <c r="B63" s="51"/>
      <c r="C63" s="51"/>
      <c r="D63" s="51"/>
      <c r="E63" s="51"/>
      <c r="F63" s="51"/>
      <c r="G63" s="51"/>
      <c r="H63" s="51"/>
      <c r="I63" s="51"/>
      <c r="J63" s="51"/>
      <c r="K63" s="51"/>
      <c r="L63" s="51"/>
      <c r="M63" s="51"/>
      <c r="N63" s="51"/>
      <c r="O63" s="33"/>
      <c r="P63" s="33"/>
      <c r="Q63" s="52"/>
      <c r="R63" s="52"/>
      <c r="S63" s="52"/>
      <c r="T63" s="52"/>
      <c r="U63" s="52"/>
      <c r="V63" s="52"/>
      <c r="W63" s="52"/>
      <c r="X63" s="52"/>
      <c r="Y63" s="52"/>
      <c r="Z63" s="52"/>
      <c r="AA63" s="52"/>
      <c r="AB63" s="52"/>
      <c r="AC63" s="52"/>
      <c r="AD63" s="52"/>
      <c r="AE63" s="52"/>
      <c r="AF63" s="33"/>
      <c r="AG63" s="33"/>
      <c r="AH63" s="52"/>
      <c r="AI63" s="52"/>
      <c r="AJ63" s="34"/>
      <c r="AK63" s="34"/>
      <c r="AL63" s="35"/>
      <c r="AM63" s="35"/>
    </row>
    <row r="64" spans="1:45" s="45" customFormat="1" ht="15.75" x14ac:dyDescent="0.2">
      <c r="A64" s="33"/>
      <c r="B64" s="51"/>
      <c r="C64" s="51"/>
      <c r="D64" s="51"/>
      <c r="E64" s="51"/>
      <c r="F64" s="51"/>
      <c r="G64" s="51"/>
      <c r="H64" s="51"/>
      <c r="I64" s="51"/>
      <c r="J64" s="51"/>
      <c r="K64" s="51"/>
      <c r="L64" s="51"/>
      <c r="M64" s="51"/>
      <c r="N64" s="51"/>
      <c r="O64" s="33"/>
      <c r="P64" s="33"/>
      <c r="Q64" s="52"/>
      <c r="R64" s="52"/>
      <c r="S64" s="52"/>
      <c r="T64" s="52"/>
      <c r="U64" s="52"/>
      <c r="V64" s="52"/>
      <c r="W64" s="52"/>
      <c r="X64" s="52"/>
      <c r="Y64" s="52"/>
      <c r="Z64" s="52"/>
      <c r="AA64" s="52"/>
      <c r="AB64" s="52"/>
      <c r="AC64" s="52"/>
      <c r="AD64" s="52"/>
      <c r="AE64" s="52"/>
      <c r="AF64" s="33"/>
      <c r="AG64" s="33"/>
      <c r="AH64" s="52"/>
      <c r="AI64" s="52"/>
      <c r="AJ64" s="34"/>
      <c r="AK64" s="34"/>
      <c r="AL64" s="35"/>
      <c r="AM64" s="35"/>
    </row>
    <row r="65" spans="1:39" s="45" customFormat="1" ht="15.75" x14ac:dyDescent="0.2">
      <c r="A65" s="33"/>
      <c r="B65" s="51"/>
      <c r="C65" s="51"/>
      <c r="D65" s="51"/>
      <c r="E65" s="51"/>
      <c r="F65" s="51"/>
      <c r="G65" s="51"/>
      <c r="H65" s="51"/>
      <c r="I65" s="51"/>
      <c r="J65" s="51"/>
      <c r="K65" s="51"/>
      <c r="L65" s="51"/>
      <c r="M65" s="51"/>
      <c r="N65" s="51"/>
      <c r="O65" s="33"/>
      <c r="P65" s="33"/>
      <c r="Q65" s="52"/>
      <c r="R65" s="52"/>
      <c r="S65" s="52"/>
      <c r="T65" s="52"/>
      <c r="U65" s="52"/>
      <c r="V65" s="52"/>
      <c r="W65" s="52"/>
      <c r="X65" s="52"/>
      <c r="Y65" s="52"/>
      <c r="Z65" s="52"/>
      <c r="AA65" s="52"/>
      <c r="AB65" s="52"/>
      <c r="AC65" s="52"/>
      <c r="AD65" s="52"/>
      <c r="AE65" s="52"/>
      <c r="AF65" s="33"/>
      <c r="AG65" s="33"/>
      <c r="AH65" s="52"/>
      <c r="AI65" s="52"/>
      <c r="AJ65" s="34"/>
      <c r="AK65" s="34"/>
      <c r="AL65" s="35"/>
      <c r="AM65" s="35"/>
    </row>
    <row r="66" spans="1:39" s="45" customFormat="1" ht="15.75" x14ac:dyDescent="0.2">
      <c r="A66" s="33"/>
      <c r="B66" s="51"/>
      <c r="C66" s="51"/>
      <c r="D66" s="51"/>
      <c r="E66" s="51"/>
      <c r="F66" s="51"/>
      <c r="G66" s="51"/>
      <c r="H66" s="51"/>
      <c r="I66" s="51"/>
      <c r="J66" s="51"/>
      <c r="K66" s="51"/>
      <c r="L66" s="51"/>
      <c r="M66" s="51"/>
      <c r="N66" s="51"/>
      <c r="O66" s="33"/>
      <c r="P66" s="33"/>
      <c r="Q66" s="52"/>
      <c r="R66" s="52"/>
      <c r="S66" s="52"/>
      <c r="T66" s="52"/>
      <c r="U66" s="52"/>
      <c r="V66" s="52"/>
      <c r="W66" s="52"/>
      <c r="X66" s="52"/>
      <c r="Y66" s="52"/>
      <c r="Z66" s="52"/>
      <c r="AA66" s="52"/>
      <c r="AB66" s="52"/>
      <c r="AC66" s="52"/>
      <c r="AD66" s="52"/>
      <c r="AE66" s="52"/>
      <c r="AF66" s="33"/>
      <c r="AG66" s="33"/>
      <c r="AH66" s="52"/>
      <c r="AI66" s="52"/>
      <c r="AJ66" s="34"/>
      <c r="AK66" s="34"/>
      <c r="AL66" s="35"/>
      <c r="AM66" s="35"/>
    </row>
    <row r="67" spans="1:39" s="45" customFormat="1" ht="15.75" x14ac:dyDescent="0.2">
      <c r="A67" s="33"/>
      <c r="B67" s="51"/>
      <c r="C67" s="51"/>
      <c r="D67" s="51"/>
      <c r="E67" s="51"/>
      <c r="F67" s="51"/>
      <c r="G67" s="51"/>
      <c r="H67" s="51"/>
      <c r="I67" s="51"/>
      <c r="J67" s="51"/>
      <c r="K67" s="51"/>
      <c r="L67" s="51"/>
      <c r="M67" s="51"/>
      <c r="N67" s="51"/>
      <c r="O67" s="33"/>
      <c r="P67" s="33"/>
      <c r="Q67" s="52"/>
      <c r="R67" s="52"/>
      <c r="S67" s="52"/>
      <c r="T67" s="52"/>
      <c r="U67" s="52"/>
      <c r="V67" s="52"/>
      <c r="W67" s="52"/>
      <c r="X67" s="52"/>
      <c r="Y67" s="52"/>
      <c r="Z67" s="52"/>
      <c r="AA67" s="52"/>
      <c r="AB67" s="52"/>
      <c r="AC67" s="52"/>
      <c r="AD67" s="52"/>
      <c r="AE67" s="52"/>
      <c r="AF67" s="33"/>
      <c r="AG67" s="33"/>
      <c r="AH67" s="52"/>
      <c r="AI67" s="52"/>
      <c r="AJ67" s="34"/>
      <c r="AK67" s="34"/>
      <c r="AL67" s="35"/>
      <c r="AM67" s="35"/>
    </row>
    <row r="68" spans="1:39" s="45" customFormat="1" ht="15.75" x14ac:dyDescent="0.2">
      <c r="A68" s="33"/>
      <c r="B68" s="51"/>
      <c r="C68" s="51"/>
      <c r="D68" s="51"/>
      <c r="E68" s="51"/>
      <c r="F68" s="51"/>
      <c r="G68" s="51"/>
      <c r="H68" s="51"/>
      <c r="I68" s="51"/>
      <c r="J68" s="51"/>
      <c r="K68" s="51"/>
      <c r="L68" s="51"/>
      <c r="M68" s="51"/>
      <c r="N68" s="51"/>
      <c r="O68" s="33"/>
      <c r="P68" s="33"/>
      <c r="Q68" s="52"/>
      <c r="R68" s="52"/>
      <c r="S68" s="52"/>
      <c r="T68" s="52"/>
      <c r="U68" s="52"/>
      <c r="V68" s="52"/>
      <c r="W68" s="52"/>
      <c r="X68" s="52"/>
      <c r="Y68" s="52"/>
      <c r="Z68" s="52"/>
      <c r="AA68" s="52"/>
      <c r="AB68" s="52"/>
      <c r="AC68" s="52"/>
      <c r="AD68" s="52"/>
      <c r="AE68" s="52"/>
      <c r="AF68" s="33"/>
      <c r="AG68" s="33"/>
      <c r="AH68" s="52"/>
      <c r="AI68" s="52"/>
      <c r="AJ68" s="34"/>
      <c r="AK68" s="34"/>
      <c r="AL68" s="35"/>
      <c r="AM68" s="35"/>
    </row>
    <row r="69" spans="1:39" s="45" customFormat="1" ht="15.75" x14ac:dyDescent="0.2">
      <c r="A69" s="33"/>
      <c r="B69" s="51"/>
      <c r="C69" s="51"/>
      <c r="D69" s="51"/>
      <c r="E69" s="51"/>
      <c r="F69" s="51"/>
      <c r="G69" s="51"/>
      <c r="H69" s="51"/>
      <c r="I69" s="51"/>
      <c r="J69" s="51"/>
      <c r="K69" s="51"/>
      <c r="L69" s="51"/>
      <c r="M69" s="51"/>
      <c r="N69" s="51"/>
      <c r="O69" s="33"/>
      <c r="P69" s="33"/>
      <c r="Q69" s="52"/>
      <c r="R69" s="52"/>
      <c r="S69" s="52"/>
      <c r="T69" s="52"/>
      <c r="U69" s="52"/>
      <c r="V69" s="52"/>
      <c r="W69" s="52"/>
      <c r="X69" s="52"/>
      <c r="Y69" s="52"/>
      <c r="Z69" s="52"/>
      <c r="AA69" s="52"/>
      <c r="AB69" s="52"/>
      <c r="AC69" s="52"/>
      <c r="AD69" s="52"/>
      <c r="AE69" s="52"/>
      <c r="AF69" s="33"/>
      <c r="AG69" s="33"/>
      <c r="AH69" s="52"/>
      <c r="AI69" s="52"/>
      <c r="AJ69" s="34"/>
      <c r="AK69" s="34"/>
      <c r="AL69" s="35"/>
      <c r="AM69" s="35"/>
    </row>
    <row r="70" spans="1:39" s="45" customFormat="1" ht="15.75" x14ac:dyDescent="0.2">
      <c r="A70" s="33"/>
      <c r="B70" s="51"/>
      <c r="C70" s="51"/>
      <c r="D70" s="51"/>
      <c r="E70" s="51"/>
      <c r="F70" s="51"/>
      <c r="G70" s="51"/>
      <c r="H70" s="51"/>
      <c r="I70" s="51"/>
      <c r="J70" s="51"/>
      <c r="K70" s="51"/>
      <c r="L70" s="51"/>
      <c r="M70" s="51"/>
      <c r="N70" s="51"/>
      <c r="O70" s="33"/>
      <c r="P70" s="33"/>
      <c r="Q70" s="52"/>
      <c r="R70" s="52"/>
      <c r="S70" s="52"/>
      <c r="T70" s="52"/>
      <c r="U70" s="52"/>
      <c r="V70" s="52"/>
      <c r="W70" s="52"/>
      <c r="X70" s="52"/>
      <c r="Y70" s="52"/>
      <c r="Z70" s="52"/>
      <c r="AA70" s="52"/>
      <c r="AB70" s="52"/>
      <c r="AC70" s="52"/>
      <c r="AD70" s="52"/>
      <c r="AE70" s="52"/>
      <c r="AF70" s="33"/>
      <c r="AG70" s="33"/>
      <c r="AH70" s="52"/>
      <c r="AI70" s="52"/>
      <c r="AJ70" s="34"/>
      <c r="AK70" s="34"/>
      <c r="AL70" s="35"/>
      <c r="AM70" s="35"/>
    </row>
    <row r="71" spans="1:39" s="45" customFormat="1" ht="15.75" x14ac:dyDescent="0.2">
      <c r="A71" s="33"/>
      <c r="B71" s="51"/>
      <c r="C71" s="51"/>
      <c r="D71" s="51"/>
      <c r="E71" s="51"/>
      <c r="F71" s="51"/>
      <c r="G71" s="51"/>
      <c r="H71" s="51"/>
      <c r="I71" s="51"/>
      <c r="J71" s="51"/>
      <c r="K71" s="51"/>
      <c r="L71" s="51"/>
      <c r="M71" s="51"/>
      <c r="N71" s="51"/>
      <c r="O71" s="33"/>
      <c r="P71" s="33"/>
      <c r="Q71" s="52"/>
      <c r="R71" s="52"/>
      <c r="S71" s="52"/>
      <c r="T71" s="52"/>
      <c r="U71" s="52"/>
      <c r="V71" s="52"/>
      <c r="W71" s="52"/>
      <c r="X71" s="52"/>
      <c r="Y71" s="52"/>
      <c r="Z71" s="52"/>
      <c r="AA71" s="52"/>
      <c r="AB71" s="52"/>
      <c r="AC71" s="52"/>
      <c r="AD71" s="52"/>
      <c r="AE71" s="52"/>
      <c r="AF71" s="33"/>
      <c r="AG71" s="33"/>
      <c r="AH71" s="52"/>
      <c r="AI71" s="52"/>
      <c r="AJ71" s="34"/>
      <c r="AK71" s="34"/>
      <c r="AL71" s="35"/>
      <c r="AM71" s="35"/>
    </row>
    <row r="72" spans="1:39" s="45" customFormat="1" ht="15.75" x14ac:dyDescent="0.2">
      <c r="A72" s="33"/>
      <c r="B72" s="51"/>
      <c r="C72" s="51"/>
      <c r="D72" s="51"/>
      <c r="E72" s="51"/>
      <c r="F72" s="51"/>
      <c r="G72" s="51"/>
      <c r="H72" s="51"/>
      <c r="I72" s="51"/>
      <c r="J72" s="51"/>
      <c r="K72" s="51"/>
      <c r="L72" s="51"/>
      <c r="M72" s="51"/>
      <c r="N72" s="51"/>
      <c r="O72" s="33"/>
      <c r="P72" s="33"/>
      <c r="Q72" s="52"/>
      <c r="R72" s="52"/>
      <c r="S72" s="52"/>
      <c r="T72" s="52"/>
      <c r="U72" s="52"/>
      <c r="V72" s="52"/>
      <c r="W72" s="52"/>
      <c r="X72" s="52"/>
      <c r="Y72" s="52"/>
      <c r="Z72" s="52"/>
      <c r="AA72" s="52"/>
      <c r="AB72" s="52"/>
      <c r="AC72" s="52"/>
      <c r="AD72" s="52"/>
      <c r="AE72" s="52"/>
      <c r="AF72" s="33"/>
      <c r="AG72" s="33"/>
      <c r="AH72" s="52"/>
      <c r="AI72" s="52"/>
      <c r="AJ72" s="34"/>
      <c r="AK72" s="34"/>
      <c r="AL72" s="35"/>
      <c r="AM72" s="35"/>
    </row>
    <row r="73" spans="1:39" s="45" customFormat="1" ht="15.75" x14ac:dyDescent="0.2">
      <c r="A73" s="33"/>
      <c r="B73" s="51"/>
      <c r="C73" s="51"/>
      <c r="D73" s="51"/>
      <c r="E73" s="51"/>
      <c r="F73" s="51"/>
      <c r="G73" s="51"/>
      <c r="H73" s="51"/>
      <c r="I73" s="51"/>
      <c r="J73" s="51"/>
      <c r="K73" s="51"/>
      <c r="L73" s="51"/>
      <c r="M73" s="51"/>
      <c r="N73" s="51"/>
      <c r="O73" s="33"/>
      <c r="P73" s="33"/>
      <c r="Q73" s="52"/>
      <c r="R73" s="52"/>
      <c r="S73" s="52"/>
      <c r="T73" s="52"/>
      <c r="U73" s="52"/>
      <c r="V73" s="52"/>
      <c r="W73" s="52"/>
      <c r="X73" s="52"/>
      <c r="Y73" s="52"/>
      <c r="Z73" s="52"/>
      <c r="AA73" s="52"/>
      <c r="AB73" s="52"/>
      <c r="AC73" s="52"/>
      <c r="AD73" s="52"/>
      <c r="AE73" s="52"/>
      <c r="AF73" s="33"/>
      <c r="AG73" s="33"/>
      <c r="AH73" s="52"/>
      <c r="AI73" s="52"/>
      <c r="AJ73" s="34"/>
      <c r="AK73" s="34"/>
      <c r="AL73" s="35"/>
      <c r="AM73" s="35"/>
    </row>
    <row r="74" spans="1:39" s="45" customFormat="1" ht="15.75" x14ac:dyDescent="0.2">
      <c r="A74" s="33"/>
      <c r="B74" s="51"/>
      <c r="C74" s="51"/>
      <c r="D74" s="51"/>
      <c r="E74" s="51"/>
      <c r="F74" s="51"/>
      <c r="G74" s="51"/>
      <c r="H74" s="51"/>
      <c r="I74" s="51"/>
      <c r="J74" s="51"/>
      <c r="K74" s="51"/>
      <c r="L74" s="51"/>
      <c r="M74" s="51"/>
      <c r="N74" s="51"/>
      <c r="O74" s="33"/>
      <c r="P74" s="33"/>
      <c r="Q74" s="52"/>
      <c r="R74" s="52"/>
      <c r="S74" s="52"/>
      <c r="T74" s="52"/>
      <c r="U74" s="52"/>
      <c r="V74" s="52"/>
      <c r="W74" s="52"/>
      <c r="X74" s="52"/>
      <c r="Y74" s="52"/>
      <c r="Z74" s="52"/>
      <c r="AA74" s="52"/>
      <c r="AB74" s="52"/>
      <c r="AC74" s="52"/>
      <c r="AD74" s="52"/>
      <c r="AE74" s="52"/>
      <c r="AF74" s="33"/>
      <c r="AG74" s="33"/>
      <c r="AH74" s="52"/>
      <c r="AI74" s="52"/>
      <c r="AJ74" s="34"/>
      <c r="AK74" s="34"/>
      <c r="AL74" s="35"/>
      <c r="AM74" s="35"/>
    </row>
    <row r="75" spans="1:39" s="45" customFormat="1" ht="15.75" x14ac:dyDescent="0.2">
      <c r="A75" s="33"/>
      <c r="B75" s="51"/>
      <c r="C75" s="51"/>
      <c r="D75" s="51"/>
      <c r="E75" s="51"/>
      <c r="F75" s="51"/>
      <c r="G75" s="51"/>
      <c r="H75" s="51"/>
      <c r="I75" s="51"/>
      <c r="J75" s="51"/>
      <c r="K75" s="51"/>
      <c r="L75" s="51"/>
      <c r="M75" s="51"/>
      <c r="N75" s="51"/>
      <c r="O75" s="33"/>
      <c r="P75" s="33"/>
      <c r="Q75" s="52"/>
      <c r="R75" s="52"/>
      <c r="S75" s="52"/>
      <c r="T75" s="52"/>
      <c r="U75" s="52"/>
      <c r="V75" s="52"/>
      <c r="W75" s="52"/>
      <c r="X75" s="52"/>
      <c r="Y75" s="52"/>
      <c r="Z75" s="52"/>
      <c r="AA75" s="52"/>
      <c r="AB75" s="52"/>
      <c r="AC75" s="52"/>
      <c r="AD75" s="52"/>
      <c r="AE75" s="52"/>
      <c r="AF75" s="33"/>
      <c r="AG75" s="33"/>
      <c r="AH75" s="52"/>
      <c r="AI75" s="52"/>
      <c r="AJ75" s="34"/>
      <c r="AK75" s="34"/>
      <c r="AL75" s="35"/>
      <c r="AM75" s="35"/>
    </row>
    <row r="76" spans="1:39" s="45" customFormat="1" ht="15.75" x14ac:dyDescent="0.2">
      <c r="A76" s="33"/>
      <c r="B76" s="51"/>
      <c r="C76" s="51"/>
      <c r="D76" s="51"/>
      <c r="E76" s="51"/>
      <c r="F76" s="51"/>
      <c r="G76" s="51"/>
      <c r="H76" s="51"/>
      <c r="I76" s="51"/>
      <c r="J76" s="51"/>
      <c r="K76" s="51"/>
      <c r="L76" s="51"/>
      <c r="M76" s="51"/>
      <c r="N76" s="51"/>
      <c r="O76" s="33"/>
      <c r="P76" s="33"/>
      <c r="Q76" s="52"/>
      <c r="R76" s="52"/>
      <c r="S76" s="52"/>
      <c r="T76" s="52"/>
      <c r="U76" s="52"/>
      <c r="V76" s="52"/>
      <c r="W76" s="52"/>
      <c r="X76" s="52"/>
      <c r="Y76" s="52"/>
      <c r="Z76" s="52"/>
      <c r="AA76" s="52"/>
      <c r="AB76" s="52"/>
      <c r="AC76" s="52"/>
      <c r="AD76" s="52"/>
      <c r="AE76" s="52"/>
      <c r="AF76" s="33"/>
      <c r="AG76" s="33"/>
      <c r="AH76" s="52"/>
      <c r="AI76" s="52"/>
      <c r="AJ76" s="34"/>
      <c r="AK76" s="34"/>
      <c r="AL76" s="35"/>
      <c r="AM76" s="35"/>
    </row>
    <row r="77" spans="1:39" s="53" customFormat="1" ht="15" x14ac:dyDescent="0.2">
      <c r="A77" s="33"/>
      <c r="B77" s="51"/>
      <c r="C77" s="51"/>
      <c r="D77" s="51"/>
      <c r="E77" s="51"/>
      <c r="F77" s="51"/>
      <c r="G77" s="51"/>
      <c r="H77" s="51"/>
      <c r="I77" s="51"/>
      <c r="J77" s="51"/>
      <c r="K77" s="51"/>
      <c r="L77" s="51"/>
      <c r="M77" s="51"/>
      <c r="N77" s="51"/>
      <c r="O77" s="33"/>
      <c r="P77" s="33"/>
      <c r="Q77" s="52"/>
      <c r="R77" s="52"/>
      <c r="S77" s="52"/>
      <c r="T77" s="52"/>
      <c r="U77" s="52"/>
      <c r="V77" s="52"/>
      <c r="W77" s="52"/>
      <c r="X77" s="52"/>
      <c r="Y77" s="52"/>
      <c r="Z77" s="52"/>
      <c r="AA77" s="52"/>
      <c r="AB77" s="52"/>
      <c r="AC77" s="52"/>
      <c r="AD77" s="52"/>
      <c r="AE77" s="52"/>
      <c r="AF77" s="33"/>
      <c r="AG77" s="33"/>
      <c r="AH77" s="52"/>
      <c r="AI77" s="52"/>
      <c r="AJ77" s="34"/>
      <c r="AK77" s="34"/>
      <c r="AL77" s="35"/>
      <c r="AM77" s="35"/>
    </row>
    <row r="78" spans="1:39" s="53" customFormat="1" ht="15" x14ac:dyDescent="0.2">
      <c r="A78" s="33"/>
      <c r="B78" s="51"/>
      <c r="C78" s="51"/>
      <c r="D78" s="51"/>
      <c r="E78" s="51"/>
      <c r="F78" s="51"/>
      <c r="G78" s="51"/>
      <c r="H78" s="51"/>
      <c r="I78" s="51"/>
      <c r="J78" s="51"/>
      <c r="K78" s="51"/>
      <c r="L78" s="51"/>
      <c r="M78" s="51"/>
      <c r="N78" s="51"/>
      <c r="O78" s="33"/>
      <c r="P78" s="33"/>
      <c r="Q78" s="52"/>
      <c r="R78" s="52"/>
      <c r="S78" s="52"/>
      <c r="T78" s="52"/>
      <c r="U78" s="52"/>
      <c r="V78" s="52"/>
      <c r="W78" s="52"/>
      <c r="X78" s="52"/>
      <c r="Y78" s="52"/>
      <c r="Z78" s="52"/>
      <c r="AA78" s="52"/>
      <c r="AB78" s="52"/>
      <c r="AC78" s="52"/>
      <c r="AD78" s="52"/>
      <c r="AE78" s="52"/>
      <c r="AF78" s="33"/>
      <c r="AG78" s="33"/>
      <c r="AH78" s="52"/>
      <c r="AI78" s="52"/>
      <c r="AJ78" s="34"/>
      <c r="AK78" s="34"/>
      <c r="AL78" s="35"/>
      <c r="AM78" s="35"/>
    </row>
    <row r="79" spans="1:39" s="53" customFormat="1" ht="15" x14ac:dyDescent="0.2">
      <c r="A79" s="33"/>
      <c r="B79" s="51"/>
      <c r="C79" s="51"/>
      <c r="D79" s="51"/>
      <c r="E79" s="51"/>
      <c r="F79" s="51"/>
      <c r="G79" s="51"/>
      <c r="H79" s="51"/>
      <c r="I79" s="51"/>
      <c r="J79" s="51"/>
      <c r="K79" s="51"/>
      <c r="L79" s="51"/>
      <c r="M79" s="51"/>
      <c r="N79" s="51"/>
      <c r="O79" s="33"/>
      <c r="P79" s="33"/>
      <c r="Q79" s="52"/>
      <c r="R79" s="52"/>
      <c r="S79" s="52"/>
      <c r="T79" s="52"/>
      <c r="U79" s="52"/>
      <c r="V79" s="52"/>
      <c r="W79" s="52"/>
      <c r="X79" s="52"/>
      <c r="Y79" s="52"/>
      <c r="Z79" s="52"/>
      <c r="AA79" s="52"/>
      <c r="AB79" s="52"/>
      <c r="AC79" s="52"/>
      <c r="AD79" s="52"/>
      <c r="AE79" s="52"/>
      <c r="AF79" s="33"/>
      <c r="AG79" s="33"/>
      <c r="AH79" s="52"/>
      <c r="AI79" s="52"/>
      <c r="AJ79" s="34"/>
      <c r="AK79" s="34"/>
      <c r="AL79" s="35"/>
      <c r="AM79" s="35"/>
    </row>
    <row r="80" spans="1:39" s="53" customFormat="1" ht="15" x14ac:dyDescent="0.2">
      <c r="A80" s="33"/>
      <c r="B80" s="51"/>
      <c r="C80" s="51"/>
      <c r="D80" s="51"/>
      <c r="E80" s="51"/>
      <c r="F80" s="51"/>
      <c r="G80" s="51"/>
      <c r="H80" s="51"/>
      <c r="I80" s="51"/>
      <c r="J80" s="51"/>
      <c r="K80" s="51"/>
      <c r="L80" s="51"/>
      <c r="M80" s="51"/>
      <c r="N80" s="51"/>
      <c r="O80" s="33"/>
      <c r="P80" s="33"/>
      <c r="Q80" s="52"/>
      <c r="R80" s="52"/>
      <c r="S80" s="52"/>
      <c r="T80" s="52"/>
      <c r="U80" s="52"/>
      <c r="V80" s="52"/>
      <c r="W80" s="52"/>
      <c r="X80" s="52"/>
      <c r="Y80" s="52"/>
      <c r="Z80" s="52"/>
      <c r="AA80" s="52"/>
      <c r="AB80" s="52"/>
      <c r="AC80" s="52"/>
      <c r="AD80" s="52"/>
      <c r="AE80" s="52"/>
      <c r="AF80" s="33"/>
      <c r="AG80" s="33"/>
      <c r="AH80" s="52"/>
      <c r="AI80" s="52"/>
      <c r="AJ80" s="34"/>
      <c r="AK80" s="34"/>
      <c r="AL80" s="35"/>
      <c r="AM80" s="35"/>
    </row>
    <row r="81" spans="1:39" s="53" customFormat="1" ht="15" x14ac:dyDescent="0.2">
      <c r="A81" s="33"/>
      <c r="B81" s="51"/>
      <c r="C81" s="51"/>
      <c r="D81" s="51"/>
      <c r="E81" s="51"/>
      <c r="F81" s="51"/>
      <c r="G81" s="51"/>
      <c r="H81" s="51"/>
      <c r="I81" s="51"/>
      <c r="J81" s="51"/>
      <c r="K81" s="51"/>
      <c r="L81" s="51"/>
      <c r="M81" s="51"/>
      <c r="N81" s="51"/>
      <c r="O81" s="33"/>
      <c r="P81" s="33"/>
      <c r="Q81" s="52"/>
      <c r="R81" s="52"/>
      <c r="S81" s="52"/>
      <c r="T81" s="52"/>
      <c r="U81" s="52"/>
      <c r="V81" s="52"/>
      <c r="W81" s="52"/>
      <c r="X81" s="52"/>
      <c r="Y81" s="52"/>
      <c r="Z81" s="52"/>
      <c r="AA81" s="52"/>
      <c r="AB81" s="52"/>
      <c r="AC81" s="52"/>
      <c r="AD81" s="52"/>
      <c r="AE81" s="52"/>
      <c r="AF81" s="33"/>
      <c r="AG81" s="33"/>
      <c r="AH81" s="52"/>
      <c r="AI81" s="52"/>
      <c r="AJ81" s="34"/>
      <c r="AK81" s="34"/>
      <c r="AL81" s="35"/>
      <c r="AM81" s="35"/>
    </row>
    <row r="82" spans="1:39" s="53" customFormat="1" ht="15" x14ac:dyDescent="0.2">
      <c r="A82" s="33"/>
      <c r="B82" s="51"/>
      <c r="C82" s="51"/>
      <c r="D82" s="51"/>
      <c r="E82" s="51"/>
      <c r="F82" s="51"/>
      <c r="G82" s="51"/>
      <c r="H82" s="51"/>
      <c r="I82" s="51"/>
      <c r="J82" s="51"/>
      <c r="K82" s="51"/>
      <c r="L82" s="51"/>
      <c r="M82" s="51"/>
      <c r="N82" s="51"/>
      <c r="O82" s="33"/>
      <c r="P82" s="33"/>
      <c r="Q82" s="52"/>
      <c r="R82" s="52"/>
      <c r="S82" s="52"/>
      <c r="T82" s="52"/>
      <c r="U82" s="52"/>
      <c r="V82" s="52"/>
      <c r="W82" s="52"/>
      <c r="X82" s="52"/>
      <c r="Y82" s="52"/>
      <c r="Z82" s="52"/>
      <c r="AA82" s="52"/>
      <c r="AB82" s="52"/>
      <c r="AC82" s="52"/>
      <c r="AD82" s="52"/>
      <c r="AE82" s="52"/>
      <c r="AF82" s="33"/>
      <c r="AG82" s="33"/>
      <c r="AH82" s="52"/>
      <c r="AI82" s="52"/>
      <c r="AJ82" s="34"/>
      <c r="AK82" s="34"/>
      <c r="AL82" s="35"/>
      <c r="AM82" s="35"/>
    </row>
    <row r="83" spans="1:39" s="53" customFormat="1" ht="15" x14ac:dyDescent="0.2">
      <c r="A83" s="33"/>
      <c r="B83" s="51"/>
      <c r="C83" s="51"/>
      <c r="D83" s="51"/>
      <c r="E83" s="51"/>
      <c r="F83" s="51"/>
      <c r="G83" s="51"/>
      <c r="H83" s="51"/>
      <c r="I83" s="51"/>
      <c r="J83" s="51"/>
      <c r="K83" s="51"/>
      <c r="L83" s="51"/>
      <c r="M83" s="51"/>
      <c r="N83" s="51"/>
      <c r="O83" s="33"/>
      <c r="P83" s="33"/>
      <c r="Q83" s="52"/>
      <c r="R83" s="52"/>
      <c r="S83" s="52"/>
      <c r="T83" s="52"/>
      <c r="U83" s="52"/>
      <c r="V83" s="52"/>
      <c r="W83" s="52"/>
      <c r="X83" s="52"/>
      <c r="Y83" s="52"/>
      <c r="Z83" s="52"/>
      <c r="AA83" s="52"/>
      <c r="AB83" s="52"/>
      <c r="AC83" s="52"/>
      <c r="AD83" s="52"/>
      <c r="AE83" s="52"/>
      <c r="AF83" s="33"/>
      <c r="AG83" s="33"/>
      <c r="AH83" s="52"/>
      <c r="AI83" s="52"/>
      <c r="AJ83" s="34"/>
      <c r="AK83" s="34"/>
      <c r="AL83" s="35"/>
      <c r="AM83" s="35"/>
    </row>
    <row r="84" spans="1:39" s="53" customFormat="1" ht="15" x14ac:dyDescent="0.2">
      <c r="A84" s="33"/>
      <c r="B84" s="51"/>
      <c r="C84" s="51"/>
      <c r="D84" s="51"/>
      <c r="E84" s="51"/>
      <c r="F84" s="51"/>
      <c r="G84" s="51"/>
      <c r="H84" s="51"/>
      <c r="I84" s="51"/>
      <c r="J84" s="51"/>
      <c r="K84" s="51"/>
      <c r="L84" s="51"/>
      <c r="M84" s="51"/>
      <c r="N84" s="51"/>
      <c r="O84" s="33"/>
      <c r="P84" s="33"/>
      <c r="Q84" s="52"/>
      <c r="R84" s="52"/>
      <c r="S84" s="52"/>
      <c r="T84" s="52"/>
      <c r="U84" s="52"/>
      <c r="V84" s="52"/>
      <c r="W84" s="52"/>
      <c r="X84" s="52"/>
      <c r="Y84" s="52"/>
      <c r="Z84" s="52"/>
      <c r="AA84" s="52"/>
      <c r="AB84" s="52"/>
      <c r="AC84" s="52"/>
      <c r="AD84" s="52"/>
      <c r="AE84" s="52"/>
      <c r="AF84" s="33"/>
      <c r="AG84" s="33"/>
      <c r="AH84" s="52"/>
      <c r="AI84" s="52"/>
      <c r="AJ84" s="34"/>
      <c r="AK84" s="34"/>
      <c r="AL84" s="35"/>
      <c r="AM84" s="35"/>
    </row>
    <row r="85" spans="1:39" s="53" customFormat="1" ht="15" x14ac:dyDescent="0.2">
      <c r="A85" s="33"/>
      <c r="B85" s="51"/>
      <c r="C85" s="51"/>
      <c r="D85" s="51"/>
      <c r="E85" s="51"/>
      <c r="F85" s="51"/>
      <c r="G85" s="51"/>
      <c r="H85" s="51"/>
      <c r="I85" s="51"/>
      <c r="J85" s="51"/>
      <c r="K85" s="51"/>
      <c r="L85" s="51"/>
      <c r="M85" s="51"/>
      <c r="N85" s="51"/>
      <c r="O85" s="33"/>
      <c r="P85" s="33"/>
      <c r="Q85" s="52"/>
      <c r="R85" s="52"/>
      <c r="S85" s="52"/>
      <c r="T85" s="52"/>
      <c r="U85" s="52"/>
      <c r="V85" s="52"/>
      <c r="W85" s="52"/>
      <c r="X85" s="52"/>
      <c r="Y85" s="52"/>
      <c r="Z85" s="52"/>
      <c r="AA85" s="52"/>
      <c r="AB85" s="52"/>
      <c r="AC85" s="52"/>
      <c r="AD85" s="52"/>
      <c r="AE85" s="52"/>
      <c r="AF85" s="33"/>
      <c r="AG85" s="33"/>
      <c r="AH85" s="52"/>
      <c r="AI85" s="52"/>
      <c r="AJ85" s="34"/>
      <c r="AK85" s="34"/>
      <c r="AL85" s="35"/>
      <c r="AM85" s="35"/>
    </row>
    <row r="86" spans="1:39" s="53" customFormat="1" ht="15" x14ac:dyDescent="0.2">
      <c r="A86" s="33"/>
      <c r="B86" s="51"/>
      <c r="C86" s="51"/>
      <c r="D86" s="51"/>
      <c r="E86" s="51"/>
      <c r="F86" s="51"/>
      <c r="G86" s="51"/>
      <c r="H86" s="51"/>
      <c r="I86" s="51"/>
      <c r="J86" s="51"/>
      <c r="K86" s="51"/>
      <c r="L86" s="51"/>
      <c r="M86" s="51"/>
      <c r="N86" s="51"/>
      <c r="O86" s="33"/>
      <c r="P86" s="33"/>
      <c r="Q86" s="52"/>
      <c r="R86" s="52"/>
      <c r="S86" s="52"/>
      <c r="T86" s="52"/>
      <c r="U86" s="52"/>
      <c r="V86" s="52"/>
      <c r="W86" s="52"/>
      <c r="X86" s="52"/>
      <c r="Y86" s="52"/>
      <c r="Z86" s="52"/>
      <c r="AA86" s="52"/>
      <c r="AB86" s="52"/>
      <c r="AC86" s="52"/>
      <c r="AD86" s="52"/>
      <c r="AE86" s="52"/>
      <c r="AF86" s="33"/>
      <c r="AG86" s="33"/>
      <c r="AH86" s="52"/>
      <c r="AI86" s="52"/>
      <c r="AJ86" s="34"/>
      <c r="AK86" s="34"/>
      <c r="AL86" s="35"/>
      <c r="AM86" s="35"/>
    </row>
    <row r="87" spans="1:39" s="53" customFormat="1" ht="15" x14ac:dyDescent="0.2">
      <c r="A87" s="33"/>
      <c r="B87" s="51"/>
      <c r="C87" s="51"/>
      <c r="D87" s="51"/>
      <c r="E87" s="51"/>
      <c r="F87" s="51"/>
      <c r="G87" s="51"/>
      <c r="H87" s="51"/>
      <c r="I87" s="51"/>
      <c r="J87" s="51"/>
      <c r="K87" s="51"/>
      <c r="L87" s="51"/>
      <c r="M87" s="51"/>
      <c r="N87" s="51"/>
      <c r="O87" s="33"/>
      <c r="P87" s="33"/>
      <c r="Q87" s="52"/>
      <c r="R87" s="52"/>
      <c r="S87" s="52"/>
      <c r="T87" s="52"/>
      <c r="U87" s="52"/>
      <c r="V87" s="52"/>
      <c r="W87" s="52"/>
      <c r="X87" s="52"/>
      <c r="Y87" s="52"/>
      <c r="Z87" s="52"/>
      <c r="AA87" s="52"/>
      <c r="AB87" s="52"/>
      <c r="AC87" s="52"/>
      <c r="AD87" s="52"/>
      <c r="AE87" s="52"/>
      <c r="AF87" s="33"/>
      <c r="AG87" s="33"/>
      <c r="AH87" s="52"/>
      <c r="AI87" s="52"/>
      <c r="AJ87" s="34"/>
      <c r="AK87" s="34"/>
      <c r="AL87" s="35"/>
      <c r="AM87" s="35"/>
    </row>
    <row r="88" spans="1:39" s="53" customFormat="1" ht="15" x14ac:dyDescent="0.2">
      <c r="A88" s="33"/>
      <c r="B88" s="51"/>
      <c r="C88" s="51"/>
      <c r="D88" s="51"/>
      <c r="E88" s="51"/>
      <c r="F88" s="51"/>
      <c r="G88" s="51"/>
      <c r="H88" s="51"/>
      <c r="I88" s="51"/>
      <c r="J88" s="51"/>
      <c r="K88" s="51"/>
      <c r="L88" s="51"/>
      <c r="M88" s="51"/>
      <c r="N88" s="51"/>
      <c r="O88" s="33"/>
      <c r="P88" s="33"/>
      <c r="Q88" s="52"/>
      <c r="R88" s="52"/>
      <c r="S88" s="52"/>
      <c r="T88" s="52"/>
      <c r="U88" s="52"/>
      <c r="V88" s="52"/>
      <c r="W88" s="52"/>
      <c r="X88" s="52"/>
      <c r="Y88" s="52"/>
      <c r="Z88" s="52"/>
      <c r="AA88" s="52"/>
      <c r="AB88" s="52"/>
      <c r="AC88" s="52"/>
      <c r="AD88" s="52"/>
      <c r="AE88" s="52"/>
      <c r="AF88" s="33"/>
      <c r="AG88" s="33"/>
      <c r="AH88" s="52"/>
      <c r="AI88" s="52"/>
      <c r="AJ88" s="34"/>
      <c r="AK88" s="34"/>
      <c r="AL88" s="35"/>
      <c r="AM88" s="35"/>
    </row>
    <row r="89" spans="1:39" s="53" customFormat="1" ht="15" x14ac:dyDescent="0.2">
      <c r="A89" s="33"/>
      <c r="B89" s="51"/>
      <c r="C89" s="51"/>
      <c r="D89" s="51"/>
      <c r="E89" s="51"/>
      <c r="F89" s="51"/>
      <c r="G89" s="51"/>
      <c r="H89" s="51"/>
      <c r="I89" s="51"/>
      <c r="J89" s="51"/>
      <c r="K89" s="51"/>
      <c r="L89" s="51"/>
      <c r="M89" s="51"/>
      <c r="N89" s="51"/>
      <c r="O89" s="33"/>
      <c r="P89" s="33"/>
      <c r="Q89" s="52"/>
      <c r="R89" s="52"/>
      <c r="S89" s="52"/>
      <c r="T89" s="52"/>
      <c r="U89" s="52"/>
      <c r="V89" s="52"/>
      <c r="W89" s="52"/>
      <c r="X89" s="52"/>
      <c r="Y89" s="52"/>
      <c r="Z89" s="52"/>
      <c r="AA89" s="52"/>
      <c r="AB89" s="52"/>
      <c r="AC89" s="52"/>
      <c r="AD89" s="52"/>
      <c r="AE89" s="52"/>
      <c r="AF89" s="33"/>
      <c r="AG89" s="33"/>
      <c r="AH89" s="52"/>
      <c r="AI89" s="52"/>
      <c r="AJ89" s="34"/>
      <c r="AK89" s="34"/>
      <c r="AL89" s="35"/>
      <c r="AM89" s="35"/>
    </row>
    <row r="90" spans="1:39" s="53" customFormat="1" ht="15" x14ac:dyDescent="0.2">
      <c r="A90" s="33"/>
      <c r="B90" s="51"/>
      <c r="C90" s="51"/>
      <c r="D90" s="51"/>
      <c r="E90" s="51"/>
      <c r="F90" s="51"/>
      <c r="G90" s="51"/>
      <c r="H90" s="51"/>
      <c r="I90" s="51"/>
      <c r="J90" s="51"/>
      <c r="K90" s="51"/>
      <c r="L90" s="51"/>
      <c r="M90" s="51"/>
      <c r="N90" s="51"/>
      <c r="O90" s="33"/>
      <c r="P90" s="33"/>
      <c r="Q90" s="52"/>
      <c r="R90" s="52"/>
      <c r="S90" s="52"/>
      <c r="T90" s="52"/>
      <c r="U90" s="52"/>
      <c r="V90" s="52"/>
      <c r="W90" s="52"/>
      <c r="X90" s="52"/>
      <c r="Y90" s="52"/>
      <c r="Z90" s="52"/>
      <c r="AA90" s="52"/>
      <c r="AB90" s="52"/>
      <c r="AC90" s="52"/>
      <c r="AD90" s="52"/>
      <c r="AE90" s="52"/>
      <c r="AF90" s="33"/>
      <c r="AG90" s="33"/>
      <c r="AH90" s="52"/>
      <c r="AI90" s="52"/>
      <c r="AJ90" s="34"/>
      <c r="AK90" s="34"/>
      <c r="AL90" s="35"/>
      <c r="AM90" s="35"/>
    </row>
    <row r="91" spans="1:39" s="53" customFormat="1" ht="15" x14ac:dyDescent="0.2">
      <c r="A91" s="33"/>
      <c r="B91" s="51"/>
      <c r="C91" s="51"/>
      <c r="D91" s="51"/>
      <c r="E91" s="51"/>
      <c r="F91" s="51"/>
      <c r="G91" s="51"/>
      <c r="H91" s="51"/>
      <c r="I91" s="51"/>
      <c r="J91" s="51"/>
      <c r="K91" s="51"/>
      <c r="L91" s="51"/>
      <c r="M91" s="51"/>
      <c r="N91" s="51"/>
      <c r="O91" s="33"/>
      <c r="P91" s="33"/>
      <c r="Q91" s="52"/>
      <c r="R91" s="52"/>
      <c r="S91" s="52"/>
      <c r="T91" s="52"/>
      <c r="U91" s="52"/>
      <c r="V91" s="52"/>
      <c r="W91" s="52"/>
      <c r="X91" s="52"/>
      <c r="Y91" s="52"/>
      <c r="Z91" s="52"/>
      <c r="AA91" s="52"/>
      <c r="AB91" s="52"/>
      <c r="AC91" s="52"/>
      <c r="AD91" s="52"/>
      <c r="AE91" s="52"/>
      <c r="AF91" s="33"/>
      <c r="AG91" s="33"/>
      <c r="AH91" s="52"/>
      <c r="AI91" s="52"/>
      <c r="AJ91" s="34"/>
      <c r="AK91" s="34"/>
      <c r="AL91" s="35"/>
      <c r="AM91" s="35"/>
    </row>
    <row r="92" spans="1:39" s="53" customFormat="1" ht="15" x14ac:dyDescent="0.2">
      <c r="A92" s="33"/>
      <c r="B92" s="51"/>
      <c r="C92" s="51"/>
      <c r="D92" s="51"/>
      <c r="E92" s="51"/>
      <c r="F92" s="51"/>
      <c r="G92" s="51"/>
      <c r="H92" s="51"/>
      <c r="I92" s="51"/>
      <c r="J92" s="51"/>
      <c r="K92" s="51"/>
      <c r="L92" s="51"/>
      <c r="M92" s="51"/>
      <c r="N92" s="51"/>
      <c r="O92" s="33"/>
      <c r="P92" s="33"/>
      <c r="Q92" s="52"/>
      <c r="R92" s="52"/>
      <c r="S92" s="52"/>
      <c r="T92" s="52"/>
      <c r="U92" s="52"/>
      <c r="V92" s="52"/>
      <c r="W92" s="52"/>
      <c r="X92" s="52"/>
      <c r="Y92" s="52"/>
      <c r="Z92" s="52"/>
      <c r="AA92" s="52"/>
      <c r="AB92" s="52"/>
      <c r="AC92" s="52"/>
      <c r="AD92" s="52"/>
      <c r="AE92" s="52"/>
      <c r="AF92" s="33"/>
      <c r="AG92" s="33"/>
      <c r="AH92" s="52"/>
      <c r="AI92" s="52"/>
      <c r="AJ92" s="34"/>
      <c r="AK92" s="34"/>
      <c r="AL92" s="35"/>
      <c r="AM92" s="35"/>
    </row>
    <row r="93" spans="1:39" s="53" customFormat="1" ht="15" x14ac:dyDescent="0.2">
      <c r="A93" s="33"/>
      <c r="B93" s="51"/>
      <c r="C93" s="51"/>
      <c r="D93" s="51"/>
      <c r="E93" s="51"/>
      <c r="F93" s="51"/>
      <c r="G93" s="51"/>
      <c r="H93" s="51"/>
      <c r="I93" s="51"/>
      <c r="J93" s="51"/>
      <c r="K93" s="51"/>
      <c r="L93" s="51"/>
      <c r="M93" s="51"/>
      <c r="N93" s="51"/>
      <c r="O93" s="33"/>
      <c r="P93" s="33"/>
      <c r="Q93" s="52"/>
      <c r="R93" s="52"/>
      <c r="S93" s="52"/>
      <c r="T93" s="52"/>
      <c r="U93" s="52"/>
      <c r="V93" s="52"/>
      <c r="W93" s="52"/>
      <c r="X93" s="52"/>
      <c r="Y93" s="52"/>
      <c r="Z93" s="52"/>
      <c r="AA93" s="52"/>
      <c r="AB93" s="52"/>
      <c r="AC93" s="52"/>
      <c r="AD93" s="52"/>
      <c r="AE93" s="52"/>
      <c r="AF93" s="33"/>
      <c r="AG93" s="33"/>
      <c r="AH93" s="52"/>
      <c r="AI93" s="52"/>
      <c r="AJ93" s="34"/>
      <c r="AK93" s="34"/>
      <c r="AL93" s="35"/>
      <c r="AM93" s="35"/>
    </row>
    <row r="94" spans="1:39" s="53" customFormat="1" ht="15" x14ac:dyDescent="0.2">
      <c r="A94" s="33"/>
      <c r="B94" s="51"/>
      <c r="C94" s="51"/>
      <c r="D94" s="51"/>
      <c r="E94" s="51"/>
      <c r="F94" s="51"/>
      <c r="G94" s="51"/>
      <c r="H94" s="51"/>
      <c r="I94" s="51"/>
      <c r="J94" s="51"/>
      <c r="K94" s="51"/>
      <c r="L94" s="51"/>
      <c r="M94" s="51"/>
      <c r="N94" s="51"/>
      <c r="O94" s="33"/>
      <c r="P94" s="33"/>
      <c r="Q94" s="52"/>
      <c r="R94" s="52"/>
      <c r="S94" s="52"/>
      <c r="T94" s="52"/>
      <c r="U94" s="52"/>
      <c r="V94" s="52"/>
      <c r="W94" s="52"/>
      <c r="X94" s="52"/>
      <c r="Y94" s="52"/>
      <c r="Z94" s="52"/>
      <c r="AA94" s="52"/>
      <c r="AB94" s="52"/>
      <c r="AC94" s="52"/>
      <c r="AD94" s="52"/>
      <c r="AE94" s="52"/>
      <c r="AF94" s="33"/>
      <c r="AG94" s="33"/>
      <c r="AH94" s="52"/>
      <c r="AI94" s="52"/>
      <c r="AJ94" s="34"/>
      <c r="AK94" s="34"/>
      <c r="AL94" s="35"/>
      <c r="AM94" s="35"/>
    </row>
    <row r="95" spans="1:39" s="53" customFormat="1" ht="15" x14ac:dyDescent="0.2">
      <c r="A95" s="33"/>
      <c r="B95" s="51"/>
      <c r="C95" s="51"/>
      <c r="D95" s="51"/>
      <c r="E95" s="51"/>
      <c r="F95" s="51"/>
      <c r="G95" s="51"/>
      <c r="H95" s="51"/>
      <c r="I95" s="51"/>
      <c r="J95" s="51"/>
      <c r="K95" s="51"/>
      <c r="L95" s="51"/>
      <c r="M95" s="51"/>
      <c r="N95" s="51"/>
      <c r="O95" s="33"/>
      <c r="P95" s="33"/>
      <c r="Q95" s="52"/>
      <c r="R95" s="52"/>
      <c r="S95" s="52"/>
      <c r="T95" s="52"/>
      <c r="U95" s="52"/>
      <c r="V95" s="52"/>
      <c r="W95" s="52"/>
      <c r="X95" s="52"/>
      <c r="Y95" s="52"/>
      <c r="Z95" s="52"/>
      <c r="AA95" s="52"/>
      <c r="AB95" s="52"/>
      <c r="AC95" s="52"/>
      <c r="AD95" s="52"/>
      <c r="AE95" s="52"/>
      <c r="AF95" s="33"/>
      <c r="AG95" s="33"/>
      <c r="AH95" s="52"/>
      <c r="AI95" s="52"/>
      <c r="AJ95" s="34"/>
      <c r="AK95" s="34"/>
      <c r="AL95" s="35"/>
      <c r="AM95" s="35"/>
    </row>
    <row r="96" spans="1:39" s="53" customFormat="1" ht="15" x14ac:dyDescent="0.2">
      <c r="A96" s="33"/>
      <c r="B96" s="51"/>
      <c r="C96" s="51"/>
      <c r="D96" s="51"/>
      <c r="E96" s="51"/>
      <c r="F96" s="51"/>
      <c r="G96" s="51"/>
      <c r="H96" s="51"/>
      <c r="I96" s="51"/>
      <c r="J96" s="51"/>
      <c r="K96" s="51"/>
      <c r="L96" s="51"/>
      <c r="M96" s="51"/>
      <c r="N96" s="51"/>
      <c r="O96" s="33"/>
      <c r="P96" s="33"/>
      <c r="Q96" s="52"/>
      <c r="R96" s="52"/>
      <c r="S96" s="52"/>
      <c r="T96" s="52"/>
      <c r="U96" s="52"/>
      <c r="V96" s="52"/>
      <c r="W96" s="52"/>
      <c r="X96" s="52"/>
      <c r="Y96" s="52"/>
      <c r="Z96" s="52"/>
      <c r="AA96" s="52"/>
      <c r="AB96" s="52"/>
      <c r="AC96" s="52"/>
      <c r="AD96" s="52"/>
      <c r="AE96" s="52"/>
      <c r="AF96" s="33"/>
      <c r="AG96" s="33"/>
      <c r="AH96" s="52"/>
      <c r="AI96" s="52"/>
      <c r="AJ96" s="34"/>
      <c r="AK96" s="34"/>
      <c r="AL96" s="35"/>
      <c r="AM96" s="35"/>
    </row>
    <row r="97" spans="1:39" s="53" customFormat="1" ht="15" x14ac:dyDescent="0.2">
      <c r="A97" s="33"/>
      <c r="B97" s="51"/>
      <c r="C97" s="51"/>
      <c r="D97" s="51"/>
      <c r="E97" s="51"/>
      <c r="F97" s="51"/>
      <c r="G97" s="51"/>
      <c r="H97" s="51"/>
      <c r="I97" s="51"/>
      <c r="J97" s="51"/>
      <c r="K97" s="51"/>
      <c r="L97" s="51"/>
      <c r="M97" s="51"/>
      <c r="N97" s="51"/>
      <c r="O97" s="33"/>
      <c r="P97" s="33"/>
      <c r="Q97" s="52"/>
      <c r="R97" s="52"/>
      <c r="S97" s="52"/>
      <c r="T97" s="52"/>
      <c r="U97" s="52"/>
      <c r="V97" s="52"/>
      <c r="W97" s="52"/>
      <c r="X97" s="52"/>
      <c r="Y97" s="52"/>
      <c r="Z97" s="52"/>
      <c r="AA97" s="52"/>
      <c r="AB97" s="52"/>
      <c r="AC97" s="52"/>
      <c r="AD97" s="52"/>
      <c r="AE97" s="52"/>
      <c r="AF97" s="33"/>
      <c r="AG97" s="33"/>
      <c r="AH97" s="52"/>
      <c r="AI97" s="52"/>
      <c r="AJ97" s="34"/>
      <c r="AK97" s="34"/>
      <c r="AL97" s="35"/>
      <c r="AM97" s="35"/>
    </row>
  </sheetData>
  <sheetProtection password="9F67" sheet="1" objects="1" scenarios="1" formatColumns="0"/>
  <mergeCells count="1">
    <mergeCell ref="A1:D1"/>
  </mergeCells>
  <pageMargins left="0.50245098039215685" right="0.39215686274509803" top="0.43478260869565216" bottom="0.3079710144927536" header="0.31496062992125984" footer="0.31496062992125984"/>
  <pageSetup paperSize="9" fitToHeight="0" orientation="landscape" blackAndWhite="1" horizontalDpi="2400" verticalDpi="2400" r:id="rId1"/>
  <rowBreaks count="1" manualBreakCount="1">
    <brk id="22"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N212"/>
  <sheetViews>
    <sheetView view="pageLayout" topLeftCell="A89" zoomScaleNormal="100" workbookViewId="0">
      <selection activeCell="N49" sqref="N49"/>
    </sheetView>
  </sheetViews>
  <sheetFormatPr defaultColWidth="9.140625" defaultRowHeight="12.75" x14ac:dyDescent="0.2"/>
  <cols>
    <col min="1" max="1" width="37" style="19" customWidth="1"/>
    <col min="2" max="4" width="9.28515625" style="7" customWidth="1"/>
    <col min="5" max="14" width="9.28515625" style="89" customWidth="1"/>
    <col min="15" max="16384" width="9.140625" style="89"/>
  </cols>
  <sheetData>
    <row r="1" spans="1:14" s="54" customFormat="1" ht="18" x14ac:dyDescent="0.2">
      <c r="A1" s="266" t="s">
        <v>294</v>
      </c>
      <c r="B1" s="266"/>
      <c r="C1" s="266"/>
      <c r="D1" s="266"/>
    </row>
    <row r="2" spans="1:14" s="54" customFormat="1" ht="46.5" customHeight="1" x14ac:dyDescent="0.2">
      <c r="A2" s="267" t="s">
        <v>295</v>
      </c>
      <c r="B2" s="267"/>
      <c r="C2" s="267"/>
      <c r="D2" s="267"/>
      <c r="E2" s="262" t="s">
        <v>323</v>
      </c>
      <c r="F2" s="263"/>
      <c r="G2" s="263"/>
      <c r="H2" s="263"/>
      <c r="I2" s="263"/>
      <c r="J2" s="263"/>
      <c r="K2" s="263"/>
      <c r="L2" s="263"/>
      <c r="M2" s="263"/>
      <c r="N2" s="264"/>
    </row>
    <row r="3" spans="1:14" s="54" customFormat="1" ht="18" x14ac:dyDescent="0.2">
      <c r="A3" s="268"/>
      <c r="B3" s="268"/>
      <c r="C3" s="268"/>
      <c r="D3" s="268"/>
    </row>
    <row r="4" spans="1:14" s="193" customFormat="1" x14ac:dyDescent="0.2">
      <c r="A4" s="187" t="s">
        <v>104</v>
      </c>
      <c r="B4" s="189" t="str">
        <f>'1A-Bilant'!B5</f>
        <v>N-2</v>
      </c>
      <c r="C4" s="189" t="str">
        <f>'1A-Bilant'!C5</f>
        <v>N-1</v>
      </c>
      <c r="D4" s="189" t="str">
        <f>'1A-Bilant'!D5</f>
        <v>N</v>
      </c>
      <c r="E4" s="189">
        <f>'1A-Bilant'!E5</f>
        <v>1</v>
      </c>
      <c r="F4" s="189">
        <f>'1A-Bilant'!F5</f>
        <v>2</v>
      </c>
      <c r="G4" s="189">
        <f>'1A-Bilant'!G5</f>
        <v>3</v>
      </c>
      <c r="H4" s="189">
        <f>'1A-Bilant'!H5</f>
        <v>4</v>
      </c>
      <c r="I4" s="189">
        <f>'1A-Bilant'!I5</f>
        <v>5</v>
      </c>
      <c r="J4" s="189">
        <f>'1A-Bilant'!J5</f>
        <v>6</v>
      </c>
      <c r="K4" s="189">
        <f>'1A-Bilant'!K5</f>
        <v>7</v>
      </c>
      <c r="L4" s="189">
        <f>'1A-Bilant'!L5</f>
        <v>8</v>
      </c>
      <c r="M4" s="189">
        <f>'1A-Bilant'!M5</f>
        <v>9</v>
      </c>
      <c r="N4" s="189">
        <f>'1A-Bilant'!N5</f>
        <v>10</v>
      </c>
    </row>
    <row r="5" spans="1:14" x14ac:dyDescent="0.2">
      <c r="A5" s="55" t="s">
        <v>213</v>
      </c>
      <c r="B5" s="56">
        <f>'1C-Analiza_fin_extinsa'!B21-'1C-Analiza_fin_extinsa'!B16-'1C-Analiza_fin_extinsa'!B11</f>
        <v>0</v>
      </c>
      <c r="C5" s="56">
        <f>'1C-Analiza_fin_extinsa'!C21-'1C-Analiza_fin_extinsa'!C16-'1C-Analiza_fin_extinsa'!C11</f>
        <v>0</v>
      </c>
      <c r="D5" s="56">
        <f>'1C-Analiza_fin_extinsa'!D21-'1C-Analiza_fin_extinsa'!D16-'1C-Analiza_fin_extinsa'!D11</f>
        <v>0</v>
      </c>
      <c r="E5" s="56">
        <f>'1C-Analiza_fin_extinsa'!E21-'1C-Analiza_fin_extinsa'!E16-'1C-Analiza_fin_extinsa'!E11</f>
        <v>0</v>
      </c>
      <c r="F5" s="56">
        <f>'1C-Analiza_fin_extinsa'!F21-'1C-Analiza_fin_extinsa'!F16-'1C-Analiza_fin_extinsa'!F11</f>
        <v>0</v>
      </c>
      <c r="G5" s="56">
        <f>'1C-Analiza_fin_extinsa'!G21-'1C-Analiza_fin_extinsa'!G16-'1C-Analiza_fin_extinsa'!G11</f>
        <v>0</v>
      </c>
      <c r="H5" s="56">
        <f>'1C-Analiza_fin_extinsa'!H21-'1C-Analiza_fin_extinsa'!H16-'1C-Analiza_fin_extinsa'!H11</f>
        <v>0</v>
      </c>
      <c r="I5" s="56">
        <f>'1C-Analiza_fin_extinsa'!I21-'1C-Analiza_fin_extinsa'!I16-'1C-Analiza_fin_extinsa'!I11</f>
        <v>0</v>
      </c>
      <c r="J5" s="56">
        <f>'1C-Analiza_fin_extinsa'!J21-'1C-Analiza_fin_extinsa'!J16-'1C-Analiza_fin_extinsa'!J11</f>
        <v>0</v>
      </c>
      <c r="K5" s="56">
        <f>'1C-Analiza_fin_extinsa'!K21-'1C-Analiza_fin_extinsa'!K16-'1C-Analiza_fin_extinsa'!K11</f>
        <v>0</v>
      </c>
      <c r="L5" s="56">
        <f>'1C-Analiza_fin_extinsa'!L21-'1C-Analiza_fin_extinsa'!L16-'1C-Analiza_fin_extinsa'!L11</f>
        <v>0</v>
      </c>
      <c r="M5" s="56">
        <f>'1C-Analiza_fin_extinsa'!M21-'1C-Analiza_fin_extinsa'!M16-'1C-Analiza_fin_extinsa'!M11</f>
        <v>0</v>
      </c>
      <c r="N5" s="56">
        <f>'1C-Analiza_fin_extinsa'!N21-'1C-Analiza_fin_extinsa'!N16-'1C-Analiza_fin_extinsa'!N11</f>
        <v>0</v>
      </c>
    </row>
    <row r="6" spans="1:14" ht="25.5" x14ac:dyDescent="0.2">
      <c r="A6" s="55" t="s">
        <v>214</v>
      </c>
      <c r="B6" s="56">
        <f>'1C-Analiza_fin_extinsa'!B20+'1C-Analiza_fin_extinsa'!B16-'1C-Analiza_fin_extinsa'!B4</f>
        <v>0</v>
      </c>
      <c r="C6" s="56">
        <f>'1C-Analiza_fin_extinsa'!C20+'1C-Analiza_fin_extinsa'!C16-'1C-Analiza_fin_extinsa'!C4</f>
        <v>0</v>
      </c>
      <c r="D6" s="56">
        <f>'1C-Analiza_fin_extinsa'!D20+'1C-Analiza_fin_extinsa'!D16-'1C-Analiza_fin_extinsa'!D4</f>
        <v>0</v>
      </c>
      <c r="E6" s="56">
        <f>'1C-Analiza_fin_extinsa'!E20+'1C-Analiza_fin_extinsa'!E16-'1C-Analiza_fin_extinsa'!E4</f>
        <v>0</v>
      </c>
      <c r="F6" s="56">
        <f>'1C-Analiza_fin_extinsa'!F20+'1C-Analiza_fin_extinsa'!F16-'1C-Analiza_fin_extinsa'!F4</f>
        <v>0</v>
      </c>
      <c r="G6" s="56">
        <f>'1C-Analiza_fin_extinsa'!G20+'1C-Analiza_fin_extinsa'!G16-'1C-Analiza_fin_extinsa'!G4</f>
        <v>0</v>
      </c>
      <c r="H6" s="56">
        <f>'1C-Analiza_fin_extinsa'!H20+'1C-Analiza_fin_extinsa'!H16-'1C-Analiza_fin_extinsa'!H4</f>
        <v>0</v>
      </c>
      <c r="I6" s="56">
        <f>'1C-Analiza_fin_extinsa'!I20+'1C-Analiza_fin_extinsa'!I16-'1C-Analiza_fin_extinsa'!I4</f>
        <v>0</v>
      </c>
      <c r="J6" s="56">
        <f>'1C-Analiza_fin_extinsa'!J20+'1C-Analiza_fin_extinsa'!J16-'1C-Analiza_fin_extinsa'!J4</f>
        <v>0</v>
      </c>
      <c r="K6" s="56">
        <f>'1C-Analiza_fin_extinsa'!K20+'1C-Analiza_fin_extinsa'!K16-'1C-Analiza_fin_extinsa'!K4</f>
        <v>0</v>
      </c>
      <c r="L6" s="56">
        <f>'1C-Analiza_fin_extinsa'!L20+'1C-Analiza_fin_extinsa'!L16-'1C-Analiza_fin_extinsa'!L4</f>
        <v>0</v>
      </c>
      <c r="M6" s="56">
        <f>'1C-Analiza_fin_extinsa'!M20+'1C-Analiza_fin_extinsa'!M16-'1C-Analiza_fin_extinsa'!M4</f>
        <v>0</v>
      </c>
      <c r="N6" s="56">
        <f>'1C-Analiza_fin_extinsa'!N20+'1C-Analiza_fin_extinsa'!N16-'1C-Analiza_fin_extinsa'!N4</f>
        <v>0</v>
      </c>
    </row>
    <row r="7" spans="1:14" ht="38.25" x14ac:dyDescent="0.2">
      <c r="A7" s="55" t="s">
        <v>215</v>
      </c>
      <c r="B7" s="56">
        <f>('1C-Analiza_fin_extinsa'!B5-'1C-Analiza_fin_extinsa'!B9)-('1C-Analiza_fin_extinsa'!B11-'1C-Analiza_fin_extinsa'!B12)</f>
        <v>0</v>
      </c>
      <c r="C7" s="56">
        <f>('1C-Analiza_fin_extinsa'!C5-'1C-Analiza_fin_extinsa'!C9)-('1C-Analiza_fin_extinsa'!C11-'1C-Analiza_fin_extinsa'!C12)</f>
        <v>0</v>
      </c>
      <c r="D7" s="56">
        <f>('1C-Analiza_fin_extinsa'!D5-'1C-Analiza_fin_extinsa'!D9)-('1C-Analiza_fin_extinsa'!D11-'1C-Analiza_fin_extinsa'!D12)</f>
        <v>0</v>
      </c>
      <c r="E7" s="56">
        <f>('1C-Analiza_fin_extinsa'!E5-'1C-Analiza_fin_extinsa'!E9)-('1C-Analiza_fin_extinsa'!E11-'1C-Analiza_fin_extinsa'!E12)</f>
        <v>0</v>
      </c>
      <c r="F7" s="56">
        <f>('1C-Analiza_fin_extinsa'!F5-'1C-Analiza_fin_extinsa'!F9)-('1C-Analiza_fin_extinsa'!F11-'1C-Analiza_fin_extinsa'!F12)</f>
        <v>0</v>
      </c>
      <c r="G7" s="56">
        <f>('1C-Analiza_fin_extinsa'!G5-'1C-Analiza_fin_extinsa'!G9)-('1C-Analiza_fin_extinsa'!G11-'1C-Analiza_fin_extinsa'!G12)</f>
        <v>0</v>
      </c>
      <c r="H7" s="56">
        <f>('1C-Analiza_fin_extinsa'!H5-'1C-Analiza_fin_extinsa'!H9)-('1C-Analiza_fin_extinsa'!H11-'1C-Analiza_fin_extinsa'!H12)</f>
        <v>0</v>
      </c>
      <c r="I7" s="56">
        <f>('1C-Analiza_fin_extinsa'!I5-'1C-Analiza_fin_extinsa'!I9)-('1C-Analiza_fin_extinsa'!I11-'1C-Analiza_fin_extinsa'!I12)</f>
        <v>0</v>
      </c>
      <c r="J7" s="56">
        <f>('1C-Analiza_fin_extinsa'!J5-'1C-Analiza_fin_extinsa'!J9)-('1C-Analiza_fin_extinsa'!J11-'1C-Analiza_fin_extinsa'!J12)</f>
        <v>0</v>
      </c>
      <c r="K7" s="56">
        <f>('1C-Analiza_fin_extinsa'!K5-'1C-Analiza_fin_extinsa'!K9)-('1C-Analiza_fin_extinsa'!K11-'1C-Analiza_fin_extinsa'!K12)</f>
        <v>0</v>
      </c>
      <c r="L7" s="56">
        <f>('1C-Analiza_fin_extinsa'!L5-'1C-Analiza_fin_extinsa'!L9)-('1C-Analiza_fin_extinsa'!L11-'1C-Analiza_fin_extinsa'!L12)</f>
        <v>0</v>
      </c>
      <c r="M7" s="56">
        <f>('1C-Analiza_fin_extinsa'!M5-'1C-Analiza_fin_extinsa'!M9)-('1C-Analiza_fin_extinsa'!M11-'1C-Analiza_fin_extinsa'!M12)</f>
        <v>0</v>
      </c>
      <c r="N7" s="56">
        <f>('1C-Analiza_fin_extinsa'!N5-'1C-Analiza_fin_extinsa'!N9)-('1C-Analiza_fin_extinsa'!N11-'1C-Analiza_fin_extinsa'!N12)</f>
        <v>0</v>
      </c>
    </row>
    <row r="8" spans="1:14" x14ac:dyDescent="0.2">
      <c r="A8" s="55" t="s">
        <v>216</v>
      </c>
      <c r="B8" s="56">
        <f>B6-B7</f>
        <v>0</v>
      </c>
      <c r="C8" s="56">
        <f t="shared" ref="C8:D8" si="0">C6-C7</f>
        <v>0</v>
      </c>
      <c r="D8" s="56">
        <f t="shared" si="0"/>
        <v>0</v>
      </c>
      <c r="E8" s="56">
        <f t="shared" ref="E8:N8" si="1">E6-E7</f>
        <v>0</v>
      </c>
      <c r="F8" s="56">
        <f t="shared" si="1"/>
        <v>0</v>
      </c>
      <c r="G8" s="56">
        <f t="shared" si="1"/>
        <v>0</v>
      </c>
      <c r="H8" s="56">
        <f t="shared" si="1"/>
        <v>0</v>
      </c>
      <c r="I8" s="56">
        <f t="shared" si="1"/>
        <v>0</v>
      </c>
      <c r="J8" s="56">
        <f t="shared" si="1"/>
        <v>0</v>
      </c>
      <c r="K8" s="56">
        <f t="shared" si="1"/>
        <v>0</v>
      </c>
      <c r="L8" s="56">
        <f t="shared" si="1"/>
        <v>0</v>
      </c>
      <c r="M8" s="56">
        <f t="shared" si="1"/>
        <v>0</v>
      </c>
      <c r="N8" s="56">
        <f t="shared" si="1"/>
        <v>0</v>
      </c>
    </row>
    <row r="9" spans="1:14" x14ac:dyDescent="0.2">
      <c r="A9" s="55" t="s">
        <v>217</v>
      </c>
      <c r="B9" s="56"/>
      <c r="C9" s="56">
        <f>C8-B8</f>
        <v>0</v>
      </c>
      <c r="D9" s="56">
        <f>D8-C8</f>
        <v>0</v>
      </c>
      <c r="E9" s="56">
        <f t="shared" ref="E9:N9" si="2">E8-D8</f>
        <v>0</v>
      </c>
      <c r="F9" s="56">
        <f t="shared" si="2"/>
        <v>0</v>
      </c>
      <c r="G9" s="56">
        <f t="shared" si="2"/>
        <v>0</v>
      </c>
      <c r="H9" s="56">
        <f t="shared" si="2"/>
        <v>0</v>
      </c>
      <c r="I9" s="56">
        <f t="shared" si="2"/>
        <v>0</v>
      </c>
      <c r="J9" s="56">
        <f t="shared" si="2"/>
        <v>0</v>
      </c>
      <c r="K9" s="56">
        <f t="shared" si="2"/>
        <v>0</v>
      </c>
      <c r="L9" s="56">
        <f t="shared" si="2"/>
        <v>0</v>
      </c>
      <c r="M9" s="56">
        <f t="shared" si="2"/>
        <v>0</v>
      </c>
      <c r="N9" s="56">
        <f t="shared" si="2"/>
        <v>0</v>
      </c>
    </row>
    <row r="10" spans="1:14" x14ac:dyDescent="0.2">
      <c r="A10" s="55" t="s">
        <v>218</v>
      </c>
      <c r="B10" s="57" t="str">
        <f>IF(ISERROR(B7/B6),"",B7/B6)</f>
        <v/>
      </c>
      <c r="C10" s="57" t="str">
        <f t="shared" ref="C10:N10" si="3">IF(ISERROR(C7/C6),"",C7/C6)</f>
        <v/>
      </c>
      <c r="D10" s="57" t="str">
        <f t="shared" si="3"/>
        <v/>
      </c>
      <c r="E10" s="57" t="str">
        <f t="shared" si="3"/>
        <v/>
      </c>
      <c r="F10" s="57" t="str">
        <f t="shared" si="3"/>
        <v/>
      </c>
      <c r="G10" s="57" t="str">
        <f t="shared" si="3"/>
        <v/>
      </c>
      <c r="H10" s="57" t="str">
        <f t="shared" si="3"/>
        <v/>
      </c>
      <c r="I10" s="57" t="str">
        <f t="shared" si="3"/>
        <v/>
      </c>
      <c r="J10" s="57" t="str">
        <f t="shared" si="3"/>
        <v/>
      </c>
      <c r="K10" s="57" t="str">
        <f t="shared" si="3"/>
        <v/>
      </c>
      <c r="L10" s="57" t="str">
        <f t="shared" si="3"/>
        <v/>
      </c>
      <c r="M10" s="57" t="str">
        <f t="shared" si="3"/>
        <v/>
      </c>
      <c r="N10" s="57" t="str">
        <f t="shared" si="3"/>
        <v/>
      </c>
    </row>
    <row r="11" spans="1:14" x14ac:dyDescent="0.2">
      <c r="B11" s="58"/>
      <c r="C11" s="58"/>
      <c r="D11" s="58"/>
    </row>
    <row r="12" spans="1:14" s="193" customFormat="1" x14ac:dyDescent="0.2">
      <c r="A12" s="195" t="s">
        <v>117</v>
      </c>
      <c r="B12" s="189" t="str">
        <f>'1A-Bilant'!B5</f>
        <v>N-2</v>
      </c>
      <c r="C12" s="189" t="str">
        <f>'1A-Bilant'!C5</f>
        <v>N-1</v>
      </c>
      <c r="D12" s="189" t="str">
        <f>'1A-Bilant'!D5</f>
        <v>N</v>
      </c>
      <c r="E12" s="189">
        <f>'1A-Bilant'!E5</f>
        <v>1</v>
      </c>
      <c r="F12" s="189">
        <f>'1A-Bilant'!F5</f>
        <v>2</v>
      </c>
      <c r="G12" s="189">
        <f>'1A-Bilant'!G5</f>
        <v>3</v>
      </c>
      <c r="H12" s="189">
        <f>'1A-Bilant'!H5</f>
        <v>4</v>
      </c>
      <c r="I12" s="189">
        <f>'1A-Bilant'!I5</f>
        <v>5</v>
      </c>
      <c r="J12" s="189">
        <f>'1A-Bilant'!J5</f>
        <v>6</v>
      </c>
      <c r="K12" s="189">
        <f>'1A-Bilant'!K5</f>
        <v>7</v>
      </c>
      <c r="L12" s="189">
        <f>'1A-Bilant'!L5</f>
        <v>8</v>
      </c>
      <c r="M12" s="189">
        <f>'1A-Bilant'!M5</f>
        <v>9</v>
      </c>
      <c r="N12" s="189">
        <f>'1A-Bilant'!N5</f>
        <v>10</v>
      </c>
    </row>
    <row r="13" spans="1:14" x14ac:dyDescent="0.2">
      <c r="A13" s="59" t="s">
        <v>119</v>
      </c>
      <c r="B13" s="60">
        <f>'1C-Analiza_fin_extinsa'!B25</f>
        <v>0</v>
      </c>
      <c r="C13" s="60">
        <f>'1C-Analiza_fin_extinsa'!C25</f>
        <v>0</v>
      </c>
      <c r="D13" s="60">
        <f>'1C-Analiza_fin_extinsa'!D25</f>
        <v>0</v>
      </c>
      <c r="E13" s="60">
        <f>'1C-Analiza_fin_extinsa'!E25</f>
        <v>0</v>
      </c>
      <c r="F13" s="60">
        <f>'1C-Analiza_fin_extinsa'!F25</f>
        <v>0</v>
      </c>
      <c r="G13" s="60">
        <f>'1C-Analiza_fin_extinsa'!G25</f>
        <v>0</v>
      </c>
      <c r="H13" s="60">
        <f>'1C-Analiza_fin_extinsa'!H25</f>
        <v>0</v>
      </c>
      <c r="I13" s="60">
        <f>'1C-Analiza_fin_extinsa'!I25</f>
        <v>0</v>
      </c>
      <c r="J13" s="60">
        <f>'1C-Analiza_fin_extinsa'!J25</f>
        <v>0</v>
      </c>
      <c r="K13" s="60">
        <f>'1C-Analiza_fin_extinsa'!K25</f>
        <v>0</v>
      </c>
      <c r="L13" s="60">
        <f>'1C-Analiza_fin_extinsa'!L25</f>
        <v>0</v>
      </c>
      <c r="M13" s="60">
        <f>'1C-Analiza_fin_extinsa'!M25</f>
        <v>0</v>
      </c>
      <c r="N13" s="60">
        <f>'1C-Analiza_fin_extinsa'!N25</f>
        <v>0</v>
      </c>
    </row>
    <row r="14" spans="1:14" x14ac:dyDescent="0.2">
      <c r="A14" s="59" t="s">
        <v>70</v>
      </c>
      <c r="B14" s="60">
        <f>'1C-Analiza_fin_extinsa'!B27</f>
        <v>0</v>
      </c>
      <c r="C14" s="60">
        <f>'1C-Analiza_fin_extinsa'!C27</f>
        <v>0</v>
      </c>
      <c r="D14" s="60">
        <f>'1C-Analiza_fin_extinsa'!D27</f>
        <v>0</v>
      </c>
      <c r="E14" s="60">
        <f>'1C-Analiza_fin_extinsa'!E27</f>
        <v>0</v>
      </c>
      <c r="F14" s="60">
        <f>'1C-Analiza_fin_extinsa'!F27</f>
        <v>0</v>
      </c>
      <c r="G14" s="60">
        <f>'1C-Analiza_fin_extinsa'!G27</f>
        <v>0</v>
      </c>
      <c r="H14" s="60">
        <f>'1C-Analiza_fin_extinsa'!H27</f>
        <v>0</v>
      </c>
      <c r="I14" s="60">
        <f>'1C-Analiza_fin_extinsa'!I27</f>
        <v>0</v>
      </c>
      <c r="J14" s="60">
        <f>'1C-Analiza_fin_extinsa'!J27</f>
        <v>0</v>
      </c>
      <c r="K14" s="60">
        <f>'1C-Analiza_fin_extinsa'!K27</f>
        <v>0</v>
      </c>
      <c r="L14" s="60">
        <f>'1C-Analiza_fin_extinsa'!L27</f>
        <v>0</v>
      </c>
      <c r="M14" s="60">
        <f>'1C-Analiza_fin_extinsa'!M27</f>
        <v>0</v>
      </c>
      <c r="N14" s="60">
        <f>'1C-Analiza_fin_extinsa'!N27</f>
        <v>0</v>
      </c>
    </row>
    <row r="15" spans="1:14" x14ac:dyDescent="0.2">
      <c r="A15" s="59" t="s">
        <v>74</v>
      </c>
      <c r="B15" s="60">
        <f>'1C-Analiza_fin_extinsa'!B30</f>
        <v>0</v>
      </c>
      <c r="C15" s="60">
        <f>'1C-Analiza_fin_extinsa'!C30</f>
        <v>0</v>
      </c>
      <c r="D15" s="60">
        <f>'1C-Analiza_fin_extinsa'!D30</f>
        <v>0</v>
      </c>
      <c r="E15" s="60">
        <f>'1C-Analiza_fin_extinsa'!E30</f>
        <v>0</v>
      </c>
      <c r="F15" s="60">
        <f>'1C-Analiza_fin_extinsa'!F30</f>
        <v>0</v>
      </c>
      <c r="G15" s="60">
        <f>'1C-Analiza_fin_extinsa'!G30</f>
        <v>0</v>
      </c>
      <c r="H15" s="60">
        <f>'1C-Analiza_fin_extinsa'!H30</f>
        <v>0</v>
      </c>
      <c r="I15" s="60">
        <f>'1C-Analiza_fin_extinsa'!I30</f>
        <v>0</v>
      </c>
      <c r="J15" s="60">
        <f>'1C-Analiza_fin_extinsa'!J30</f>
        <v>0</v>
      </c>
      <c r="K15" s="60">
        <f>'1C-Analiza_fin_extinsa'!K30</f>
        <v>0</v>
      </c>
      <c r="L15" s="60">
        <f>'1C-Analiza_fin_extinsa'!L30</f>
        <v>0</v>
      </c>
      <c r="M15" s="60">
        <f>'1C-Analiza_fin_extinsa'!M30</f>
        <v>0</v>
      </c>
      <c r="N15" s="60">
        <f>'1C-Analiza_fin_extinsa'!N30</f>
        <v>0</v>
      </c>
    </row>
    <row r="16" spans="1:14" ht="25.5" x14ac:dyDescent="0.2">
      <c r="A16" s="59" t="s">
        <v>219</v>
      </c>
      <c r="B16" s="60">
        <f>'1C-Analiza_fin_extinsa'!B31</f>
        <v>0</v>
      </c>
      <c r="C16" s="60">
        <f>'1C-Analiza_fin_extinsa'!C31</f>
        <v>0</v>
      </c>
      <c r="D16" s="60">
        <f>'1C-Analiza_fin_extinsa'!D31</f>
        <v>0</v>
      </c>
      <c r="E16" s="60">
        <f>'1C-Analiza_fin_extinsa'!E31</f>
        <v>0</v>
      </c>
      <c r="F16" s="60">
        <f>'1C-Analiza_fin_extinsa'!F31</f>
        <v>0</v>
      </c>
      <c r="G16" s="60">
        <f>'1C-Analiza_fin_extinsa'!G31</f>
        <v>0</v>
      </c>
      <c r="H16" s="60">
        <f>'1C-Analiza_fin_extinsa'!H31</f>
        <v>0</v>
      </c>
      <c r="I16" s="60">
        <f>'1C-Analiza_fin_extinsa'!I31</f>
        <v>0</v>
      </c>
      <c r="J16" s="60">
        <f>'1C-Analiza_fin_extinsa'!J31</f>
        <v>0</v>
      </c>
      <c r="K16" s="60">
        <f>'1C-Analiza_fin_extinsa'!K31</f>
        <v>0</v>
      </c>
      <c r="L16" s="60">
        <f>'1C-Analiza_fin_extinsa'!L31</f>
        <v>0</v>
      </c>
      <c r="M16" s="60">
        <f>'1C-Analiza_fin_extinsa'!M31</f>
        <v>0</v>
      </c>
      <c r="N16" s="60">
        <f>'1C-Analiza_fin_extinsa'!N31</f>
        <v>0</v>
      </c>
    </row>
    <row r="17" spans="1:14" x14ac:dyDescent="0.2">
      <c r="A17" s="59" t="s">
        <v>48</v>
      </c>
      <c r="B17" s="60">
        <f>'1C-Analiza_fin_extinsa'!B32</f>
        <v>0</v>
      </c>
      <c r="C17" s="60">
        <f>'1C-Analiza_fin_extinsa'!C32</f>
        <v>0</v>
      </c>
      <c r="D17" s="60">
        <f>'1C-Analiza_fin_extinsa'!D32</f>
        <v>0</v>
      </c>
      <c r="E17" s="60">
        <f>'1C-Analiza_fin_extinsa'!E32</f>
        <v>0</v>
      </c>
      <c r="F17" s="60">
        <f>'1C-Analiza_fin_extinsa'!F32</f>
        <v>0</v>
      </c>
      <c r="G17" s="60">
        <f>'1C-Analiza_fin_extinsa'!G32</f>
        <v>0</v>
      </c>
      <c r="H17" s="60">
        <f>'1C-Analiza_fin_extinsa'!H32</f>
        <v>0</v>
      </c>
      <c r="I17" s="60">
        <f>'1C-Analiza_fin_extinsa'!I32</f>
        <v>0</v>
      </c>
      <c r="J17" s="60">
        <f>'1C-Analiza_fin_extinsa'!J32</f>
        <v>0</v>
      </c>
      <c r="K17" s="60">
        <f>'1C-Analiza_fin_extinsa'!K32</f>
        <v>0</v>
      </c>
      <c r="L17" s="60">
        <f>'1C-Analiza_fin_extinsa'!L32</f>
        <v>0</v>
      </c>
      <c r="M17" s="60">
        <f>'1C-Analiza_fin_extinsa'!M32</f>
        <v>0</v>
      </c>
      <c r="N17" s="60">
        <f>'1C-Analiza_fin_extinsa'!N32</f>
        <v>0</v>
      </c>
    </row>
    <row r="18" spans="1:14" x14ac:dyDescent="0.2">
      <c r="A18" s="59" t="s">
        <v>49</v>
      </c>
      <c r="B18" s="60">
        <f>'1C-Analiza_fin_extinsa'!B36</f>
        <v>0</v>
      </c>
      <c r="C18" s="60">
        <f>'1C-Analiza_fin_extinsa'!C36</f>
        <v>0</v>
      </c>
      <c r="D18" s="60">
        <f>'1C-Analiza_fin_extinsa'!D36</f>
        <v>0</v>
      </c>
      <c r="E18" s="60">
        <f>'1C-Analiza_fin_extinsa'!E36</f>
        <v>0</v>
      </c>
      <c r="F18" s="60">
        <f>'1C-Analiza_fin_extinsa'!F36</f>
        <v>0</v>
      </c>
      <c r="G18" s="60">
        <f>'1C-Analiza_fin_extinsa'!G36</f>
        <v>0</v>
      </c>
      <c r="H18" s="60">
        <f>'1C-Analiza_fin_extinsa'!H36</f>
        <v>0</v>
      </c>
      <c r="I18" s="60">
        <f>'1C-Analiza_fin_extinsa'!I36</f>
        <v>0</v>
      </c>
      <c r="J18" s="60">
        <f>'1C-Analiza_fin_extinsa'!J36</f>
        <v>0</v>
      </c>
      <c r="K18" s="60">
        <f>'1C-Analiza_fin_extinsa'!K36</f>
        <v>0</v>
      </c>
      <c r="L18" s="60">
        <f>'1C-Analiza_fin_extinsa'!L36</f>
        <v>0</v>
      </c>
      <c r="M18" s="60">
        <f>'1C-Analiza_fin_extinsa'!M36</f>
        <v>0</v>
      </c>
      <c r="N18" s="60">
        <f>'1C-Analiza_fin_extinsa'!N36</f>
        <v>0</v>
      </c>
    </row>
    <row r="19" spans="1:14" s="61" customFormat="1" ht="25.5" x14ac:dyDescent="0.2">
      <c r="A19" s="59" t="s">
        <v>220</v>
      </c>
      <c r="B19" s="60">
        <f>'1C-Analiza_fin_extinsa'!B37</f>
        <v>0</v>
      </c>
      <c r="C19" s="60">
        <f>'1C-Analiza_fin_extinsa'!C37</f>
        <v>0</v>
      </c>
      <c r="D19" s="60">
        <f>'1C-Analiza_fin_extinsa'!D37</f>
        <v>0</v>
      </c>
      <c r="E19" s="60">
        <f>'1C-Analiza_fin_extinsa'!E37</f>
        <v>0</v>
      </c>
      <c r="F19" s="60">
        <f>'1C-Analiza_fin_extinsa'!F37</f>
        <v>0</v>
      </c>
      <c r="G19" s="60">
        <f>'1C-Analiza_fin_extinsa'!G37</f>
        <v>0</v>
      </c>
      <c r="H19" s="60">
        <f>'1C-Analiza_fin_extinsa'!H37</f>
        <v>0</v>
      </c>
      <c r="I19" s="60">
        <f>'1C-Analiza_fin_extinsa'!I37</f>
        <v>0</v>
      </c>
      <c r="J19" s="60">
        <f>'1C-Analiza_fin_extinsa'!J37</f>
        <v>0</v>
      </c>
      <c r="K19" s="60">
        <f>'1C-Analiza_fin_extinsa'!K37</f>
        <v>0</v>
      </c>
      <c r="L19" s="60">
        <f>'1C-Analiza_fin_extinsa'!L37</f>
        <v>0</v>
      </c>
      <c r="M19" s="60">
        <f>'1C-Analiza_fin_extinsa'!M37</f>
        <v>0</v>
      </c>
      <c r="N19" s="60">
        <f>'1C-Analiza_fin_extinsa'!N37</f>
        <v>0</v>
      </c>
    </row>
    <row r="20" spans="1:14" x14ac:dyDescent="0.2">
      <c r="A20" s="59" t="s">
        <v>221</v>
      </c>
      <c r="B20" s="60">
        <f>'1C-Analiza_fin_extinsa'!B38</f>
        <v>0</v>
      </c>
      <c r="C20" s="60">
        <f>'1C-Analiza_fin_extinsa'!C38</f>
        <v>0</v>
      </c>
      <c r="D20" s="60">
        <f>'1C-Analiza_fin_extinsa'!D38</f>
        <v>0</v>
      </c>
      <c r="E20" s="60">
        <f>'1C-Analiza_fin_extinsa'!E38</f>
        <v>0</v>
      </c>
      <c r="F20" s="60">
        <f>'1C-Analiza_fin_extinsa'!F38</f>
        <v>0</v>
      </c>
      <c r="G20" s="60">
        <f>'1C-Analiza_fin_extinsa'!G38</f>
        <v>0</v>
      </c>
      <c r="H20" s="60">
        <f>'1C-Analiza_fin_extinsa'!H38</f>
        <v>0</v>
      </c>
      <c r="I20" s="60">
        <f>'1C-Analiza_fin_extinsa'!I38</f>
        <v>0</v>
      </c>
      <c r="J20" s="60">
        <f>'1C-Analiza_fin_extinsa'!J38</f>
        <v>0</v>
      </c>
      <c r="K20" s="60">
        <f>'1C-Analiza_fin_extinsa'!K38</f>
        <v>0</v>
      </c>
      <c r="L20" s="60">
        <f>'1C-Analiza_fin_extinsa'!L38</f>
        <v>0</v>
      </c>
      <c r="M20" s="60">
        <f>'1C-Analiza_fin_extinsa'!M38</f>
        <v>0</v>
      </c>
      <c r="N20" s="60">
        <f>'1C-Analiza_fin_extinsa'!N38</f>
        <v>0</v>
      </c>
    </row>
    <row r="21" spans="1:14" x14ac:dyDescent="0.2">
      <c r="A21" s="59" t="s">
        <v>56</v>
      </c>
      <c r="B21" s="60">
        <f>'1C-Analiza_fin_extinsa'!B39</f>
        <v>0</v>
      </c>
      <c r="C21" s="60">
        <f>'1C-Analiza_fin_extinsa'!C39</f>
        <v>0</v>
      </c>
      <c r="D21" s="60">
        <f>'1C-Analiza_fin_extinsa'!D39</f>
        <v>0</v>
      </c>
      <c r="E21" s="60">
        <f>'1C-Analiza_fin_extinsa'!E39</f>
        <v>0</v>
      </c>
      <c r="F21" s="60">
        <f>'1C-Analiza_fin_extinsa'!F39</f>
        <v>0</v>
      </c>
      <c r="G21" s="60">
        <f>'1C-Analiza_fin_extinsa'!G39</f>
        <v>0</v>
      </c>
      <c r="H21" s="60">
        <f>'1C-Analiza_fin_extinsa'!H39</f>
        <v>0</v>
      </c>
      <c r="I21" s="60">
        <f>'1C-Analiza_fin_extinsa'!I39</f>
        <v>0</v>
      </c>
      <c r="J21" s="60">
        <f>'1C-Analiza_fin_extinsa'!J39</f>
        <v>0</v>
      </c>
      <c r="K21" s="60">
        <f>'1C-Analiza_fin_extinsa'!K39</f>
        <v>0</v>
      </c>
      <c r="L21" s="60">
        <f>'1C-Analiza_fin_extinsa'!L39</f>
        <v>0</v>
      </c>
      <c r="M21" s="60">
        <f>'1C-Analiza_fin_extinsa'!M39</f>
        <v>0</v>
      </c>
      <c r="N21" s="60">
        <f>'1C-Analiza_fin_extinsa'!N39</f>
        <v>0</v>
      </c>
    </row>
    <row r="22" spans="1:14" x14ac:dyDescent="0.2">
      <c r="A22" s="59" t="s">
        <v>57</v>
      </c>
      <c r="B22" s="60">
        <f>'1C-Analiza_fin_extinsa'!B40</f>
        <v>0</v>
      </c>
      <c r="C22" s="60">
        <f>'1C-Analiza_fin_extinsa'!C40</f>
        <v>0</v>
      </c>
      <c r="D22" s="60">
        <f>'1C-Analiza_fin_extinsa'!D40</f>
        <v>0</v>
      </c>
      <c r="E22" s="60">
        <f>'1C-Analiza_fin_extinsa'!E40</f>
        <v>0</v>
      </c>
      <c r="F22" s="60">
        <f>'1C-Analiza_fin_extinsa'!F40</f>
        <v>0</v>
      </c>
      <c r="G22" s="60">
        <f>'1C-Analiza_fin_extinsa'!G40</f>
        <v>0</v>
      </c>
      <c r="H22" s="60">
        <f>'1C-Analiza_fin_extinsa'!H40</f>
        <v>0</v>
      </c>
      <c r="I22" s="60">
        <f>'1C-Analiza_fin_extinsa'!I40</f>
        <v>0</v>
      </c>
      <c r="J22" s="60">
        <f>'1C-Analiza_fin_extinsa'!J40</f>
        <v>0</v>
      </c>
      <c r="K22" s="60">
        <f>'1C-Analiza_fin_extinsa'!K40</f>
        <v>0</v>
      </c>
      <c r="L22" s="60">
        <f>'1C-Analiza_fin_extinsa'!L40</f>
        <v>0</v>
      </c>
      <c r="M22" s="60">
        <f>'1C-Analiza_fin_extinsa'!M40</f>
        <v>0</v>
      </c>
      <c r="N22" s="60">
        <f>'1C-Analiza_fin_extinsa'!N40</f>
        <v>0</v>
      </c>
    </row>
    <row r="23" spans="1:14" ht="25.5" x14ac:dyDescent="0.2">
      <c r="A23" s="59" t="s">
        <v>222</v>
      </c>
      <c r="B23" s="60">
        <f>'1C-Analiza_fin_extinsa'!B41</f>
        <v>0</v>
      </c>
      <c r="C23" s="60">
        <f>'1C-Analiza_fin_extinsa'!C41</f>
        <v>0</v>
      </c>
      <c r="D23" s="60">
        <f>'1C-Analiza_fin_extinsa'!D41</f>
        <v>0</v>
      </c>
      <c r="E23" s="60">
        <f>'1C-Analiza_fin_extinsa'!E41</f>
        <v>0</v>
      </c>
      <c r="F23" s="60">
        <f>'1C-Analiza_fin_extinsa'!F41</f>
        <v>0</v>
      </c>
      <c r="G23" s="60">
        <f>'1C-Analiza_fin_extinsa'!G41</f>
        <v>0</v>
      </c>
      <c r="H23" s="60">
        <f>'1C-Analiza_fin_extinsa'!H41</f>
        <v>0</v>
      </c>
      <c r="I23" s="60">
        <f>'1C-Analiza_fin_extinsa'!I41</f>
        <v>0</v>
      </c>
      <c r="J23" s="60">
        <f>'1C-Analiza_fin_extinsa'!J41</f>
        <v>0</v>
      </c>
      <c r="K23" s="60">
        <f>'1C-Analiza_fin_extinsa'!K41</f>
        <v>0</v>
      </c>
      <c r="L23" s="60">
        <f>'1C-Analiza_fin_extinsa'!L41</f>
        <v>0</v>
      </c>
      <c r="M23" s="60">
        <f>'1C-Analiza_fin_extinsa'!M41</f>
        <v>0</v>
      </c>
      <c r="N23" s="60">
        <f>'1C-Analiza_fin_extinsa'!N41</f>
        <v>0</v>
      </c>
    </row>
    <row r="24" spans="1:14" x14ac:dyDescent="0.2">
      <c r="A24" s="59" t="s">
        <v>61</v>
      </c>
      <c r="B24" s="60">
        <f>'1C-Analiza_fin_extinsa'!B42</f>
        <v>0</v>
      </c>
      <c r="C24" s="60">
        <f>'1C-Analiza_fin_extinsa'!C42</f>
        <v>0</v>
      </c>
      <c r="D24" s="60">
        <f>'1C-Analiza_fin_extinsa'!D42</f>
        <v>0</v>
      </c>
      <c r="E24" s="60">
        <f>'1C-Analiza_fin_extinsa'!E42</f>
        <v>0</v>
      </c>
      <c r="F24" s="60">
        <f>'1C-Analiza_fin_extinsa'!F42</f>
        <v>0</v>
      </c>
      <c r="G24" s="60">
        <f>'1C-Analiza_fin_extinsa'!G42</f>
        <v>0</v>
      </c>
      <c r="H24" s="60">
        <f>'1C-Analiza_fin_extinsa'!H42</f>
        <v>0</v>
      </c>
      <c r="I24" s="60">
        <f>'1C-Analiza_fin_extinsa'!I42</f>
        <v>0</v>
      </c>
      <c r="J24" s="60">
        <f>'1C-Analiza_fin_extinsa'!J42</f>
        <v>0</v>
      </c>
      <c r="K24" s="60">
        <f>'1C-Analiza_fin_extinsa'!K42</f>
        <v>0</v>
      </c>
      <c r="L24" s="60">
        <f>'1C-Analiza_fin_extinsa'!L42</f>
        <v>0</v>
      </c>
      <c r="M24" s="60">
        <f>'1C-Analiza_fin_extinsa'!M42</f>
        <v>0</v>
      </c>
      <c r="N24" s="60">
        <f>'1C-Analiza_fin_extinsa'!N42</f>
        <v>0</v>
      </c>
    </row>
    <row r="25" spans="1:14" x14ac:dyDescent="0.2">
      <c r="A25" s="59" t="s">
        <v>62</v>
      </c>
      <c r="B25" s="60">
        <f>'1C-Analiza_fin_extinsa'!B43</f>
        <v>0</v>
      </c>
      <c r="C25" s="60">
        <f>'1C-Analiza_fin_extinsa'!C43</f>
        <v>0</v>
      </c>
      <c r="D25" s="60">
        <f>'1C-Analiza_fin_extinsa'!D43</f>
        <v>0</v>
      </c>
      <c r="E25" s="60">
        <f>'1C-Analiza_fin_extinsa'!E43</f>
        <v>0</v>
      </c>
      <c r="F25" s="60">
        <f>'1C-Analiza_fin_extinsa'!F43</f>
        <v>0</v>
      </c>
      <c r="G25" s="60">
        <f>'1C-Analiza_fin_extinsa'!G43</f>
        <v>0</v>
      </c>
      <c r="H25" s="60">
        <f>'1C-Analiza_fin_extinsa'!H43</f>
        <v>0</v>
      </c>
      <c r="I25" s="60">
        <f>'1C-Analiza_fin_extinsa'!I43</f>
        <v>0</v>
      </c>
      <c r="J25" s="60">
        <f>'1C-Analiza_fin_extinsa'!J43</f>
        <v>0</v>
      </c>
      <c r="K25" s="60">
        <f>'1C-Analiza_fin_extinsa'!K43</f>
        <v>0</v>
      </c>
      <c r="L25" s="60">
        <f>'1C-Analiza_fin_extinsa'!L43</f>
        <v>0</v>
      </c>
      <c r="M25" s="60">
        <f>'1C-Analiza_fin_extinsa'!M43</f>
        <v>0</v>
      </c>
      <c r="N25" s="60">
        <f>'1C-Analiza_fin_extinsa'!N43</f>
        <v>0</v>
      </c>
    </row>
    <row r="26" spans="1:14" x14ac:dyDescent="0.2">
      <c r="A26" s="59" t="s">
        <v>223</v>
      </c>
      <c r="B26" s="60">
        <f>'1C-Analiza_fin_extinsa'!B44</f>
        <v>0</v>
      </c>
      <c r="C26" s="60">
        <f>'1C-Analiza_fin_extinsa'!C44</f>
        <v>0</v>
      </c>
      <c r="D26" s="60">
        <f>'1C-Analiza_fin_extinsa'!D44</f>
        <v>0</v>
      </c>
      <c r="E26" s="60">
        <f>'1C-Analiza_fin_extinsa'!E44</f>
        <v>0</v>
      </c>
      <c r="F26" s="60">
        <f>'1C-Analiza_fin_extinsa'!F44</f>
        <v>0</v>
      </c>
      <c r="G26" s="60">
        <f>'1C-Analiza_fin_extinsa'!G44</f>
        <v>0</v>
      </c>
      <c r="H26" s="60">
        <f>'1C-Analiza_fin_extinsa'!H44</f>
        <v>0</v>
      </c>
      <c r="I26" s="60">
        <f>'1C-Analiza_fin_extinsa'!I44</f>
        <v>0</v>
      </c>
      <c r="J26" s="60">
        <f>'1C-Analiza_fin_extinsa'!J44</f>
        <v>0</v>
      </c>
      <c r="K26" s="60">
        <f>'1C-Analiza_fin_extinsa'!K44</f>
        <v>0</v>
      </c>
      <c r="L26" s="60">
        <f>'1C-Analiza_fin_extinsa'!L44</f>
        <v>0</v>
      </c>
      <c r="M26" s="60">
        <f>'1C-Analiza_fin_extinsa'!M44</f>
        <v>0</v>
      </c>
      <c r="N26" s="60">
        <f>'1C-Analiza_fin_extinsa'!N44</f>
        <v>0</v>
      </c>
    </row>
    <row r="27" spans="1:14" hidden="1" x14ac:dyDescent="0.2">
      <c r="A27" s="62" t="s">
        <v>78</v>
      </c>
      <c r="B27" s="63">
        <f>'1C-Analiza_fin_extinsa'!B45</f>
        <v>0</v>
      </c>
      <c r="C27" s="63">
        <f>'1C-Analiza_fin_extinsa'!C45</f>
        <v>0</v>
      </c>
      <c r="D27" s="63">
        <f>'1C-Analiza_fin_extinsa'!D45</f>
        <v>0</v>
      </c>
      <c r="E27" s="63">
        <f>'1C-Analiza_fin_extinsa'!E45</f>
        <v>0</v>
      </c>
      <c r="F27" s="63">
        <f>'1C-Analiza_fin_extinsa'!F45</f>
        <v>0</v>
      </c>
      <c r="G27" s="63">
        <f>'1C-Analiza_fin_extinsa'!G45</f>
        <v>0</v>
      </c>
      <c r="H27" s="63">
        <f>'1C-Analiza_fin_extinsa'!H45</f>
        <v>0</v>
      </c>
      <c r="I27" s="63">
        <f>'1C-Analiza_fin_extinsa'!I45</f>
        <v>0</v>
      </c>
      <c r="J27" s="63">
        <f>'1C-Analiza_fin_extinsa'!J45</f>
        <v>0</v>
      </c>
      <c r="K27" s="63">
        <f>'1C-Analiza_fin_extinsa'!K45</f>
        <v>0</v>
      </c>
      <c r="L27" s="63">
        <f>'1C-Analiza_fin_extinsa'!L45</f>
        <v>0</v>
      </c>
      <c r="M27" s="63">
        <f>'1C-Analiza_fin_extinsa'!M45</f>
        <v>0</v>
      </c>
      <c r="N27" s="63">
        <f>'1C-Analiza_fin_extinsa'!N45</f>
        <v>0</v>
      </c>
    </row>
    <row r="28" spans="1:14" ht="25.5" x14ac:dyDescent="0.2">
      <c r="A28" s="59" t="s">
        <v>224</v>
      </c>
      <c r="B28" s="60">
        <f>'1C-Analiza_fin_extinsa'!B47</f>
        <v>0</v>
      </c>
      <c r="C28" s="60">
        <f>'1C-Analiza_fin_extinsa'!C47</f>
        <v>0</v>
      </c>
      <c r="D28" s="60">
        <f>'1C-Analiza_fin_extinsa'!D47</f>
        <v>0</v>
      </c>
      <c r="E28" s="60">
        <f>'1C-Analiza_fin_extinsa'!E47</f>
        <v>0</v>
      </c>
      <c r="F28" s="60">
        <f>'1C-Analiza_fin_extinsa'!F47</f>
        <v>0</v>
      </c>
      <c r="G28" s="60">
        <f>'1C-Analiza_fin_extinsa'!G47</f>
        <v>0</v>
      </c>
      <c r="H28" s="60">
        <f>'1C-Analiza_fin_extinsa'!H47</f>
        <v>0</v>
      </c>
      <c r="I28" s="60">
        <f>'1C-Analiza_fin_extinsa'!I47</f>
        <v>0</v>
      </c>
      <c r="J28" s="60">
        <f>'1C-Analiza_fin_extinsa'!J47</f>
        <v>0</v>
      </c>
      <c r="K28" s="60">
        <f>'1C-Analiza_fin_extinsa'!K47</f>
        <v>0</v>
      </c>
      <c r="L28" s="60">
        <f>'1C-Analiza_fin_extinsa'!L47</f>
        <v>0</v>
      </c>
      <c r="M28" s="60">
        <f>'1C-Analiza_fin_extinsa'!M47</f>
        <v>0</v>
      </c>
      <c r="N28" s="60">
        <f>'1C-Analiza_fin_extinsa'!N47</f>
        <v>0</v>
      </c>
    </row>
    <row r="29" spans="1:14" ht="25.5" x14ac:dyDescent="0.2">
      <c r="A29" s="59" t="s">
        <v>225</v>
      </c>
      <c r="B29" s="60">
        <f>'1C-Analiza_fin_extinsa'!B48</f>
        <v>0</v>
      </c>
      <c r="C29" s="60">
        <f>'1C-Analiza_fin_extinsa'!C48</f>
        <v>0</v>
      </c>
      <c r="D29" s="60">
        <f>'1C-Analiza_fin_extinsa'!D48</f>
        <v>0</v>
      </c>
      <c r="E29" s="60">
        <f>'1C-Analiza_fin_extinsa'!E48</f>
        <v>0</v>
      </c>
      <c r="F29" s="60">
        <f>'1C-Analiza_fin_extinsa'!F48</f>
        <v>0</v>
      </c>
      <c r="G29" s="60">
        <f>'1C-Analiza_fin_extinsa'!G48</f>
        <v>0</v>
      </c>
      <c r="H29" s="60">
        <f>'1C-Analiza_fin_extinsa'!H48</f>
        <v>0</v>
      </c>
      <c r="I29" s="60">
        <f>'1C-Analiza_fin_extinsa'!I48</f>
        <v>0</v>
      </c>
      <c r="J29" s="60">
        <f>'1C-Analiza_fin_extinsa'!J48</f>
        <v>0</v>
      </c>
      <c r="K29" s="60">
        <f>'1C-Analiza_fin_extinsa'!K48</f>
        <v>0</v>
      </c>
      <c r="L29" s="60">
        <f>'1C-Analiza_fin_extinsa'!L48</f>
        <v>0</v>
      </c>
      <c r="M29" s="60">
        <f>'1C-Analiza_fin_extinsa'!M48</f>
        <v>0</v>
      </c>
      <c r="N29" s="60">
        <f>'1C-Analiza_fin_extinsa'!N48</f>
        <v>0</v>
      </c>
    </row>
    <row r="30" spans="1:14" ht="25.5" x14ac:dyDescent="0.2">
      <c r="A30" s="59" t="s">
        <v>226</v>
      </c>
      <c r="B30" s="60">
        <f>'1C-Analiza_fin_extinsa'!B49</f>
        <v>0</v>
      </c>
      <c r="C30" s="60">
        <f>'1C-Analiza_fin_extinsa'!C49</f>
        <v>0</v>
      </c>
      <c r="D30" s="60">
        <f>'1C-Analiza_fin_extinsa'!D49</f>
        <v>0</v>
      </c>
      <c r="E30" s="60">
        <f>'1C-Analiza_fin_extinsa'!E49</f>
        <v>0</v>
      </c>
      <c r="F30" s="60">
        <f>'1C-Analiza_fin_extinsa'!F49</f>
        <v>0</v>
      </c>
      <c r="G30" s="60">
        <f>'1C-Analiza_fin_extinsa'!G49</f>
        <v>0</v>
      </c>
      <c r="H30" s="60">
        <f>'1C-Analiza_fin_extinsa'!H49</f>
        <v>0</v>
      </c>
      <c r="I30" s="60">
        <f>'1C-Analiza_fin_extinsa'!I49</f>
        <v>0</v>
      </c>
      <c r="J30" s="60">
        <f>'1C-Analiza_fin_extinsa'!J49</f>
        <v>0</v>
      </c>
      <c r="K30" s="60">
        <f>'1C-Analiza_fin_extinsa'!K49</f>
        <v>0</v>
      </c>
      <c r="L30" s="60">
        <f>'1C-Analiza_fin_extinsa'!L49</f>
        <v>0</v>
      </c>
      <c r="M30" s="60">
        <f>'1C-Analiza_fin_extinsa'!M49</f>
        <v>0</v>
      </c>
      <c r="N30" s="60">
        <f>'1C-Analiza_fin_extinsa'!N49</f>
        <v>0</v>
      </c>
    </row>
    <row r="31" spans="1:14" ht="25.5" x14ac:dyDescent="0.2">
      <c r="A31" s="59" t="s">
        <v>227</v>
      </c>
      <c r="B31" s="60">
        <f>'1C-Analiza_fin_extinsa'!B50</f>
        <v>0</v>
      </c>
      <c r="C31" s="60">
        <f>'1C-Analiza_fin_extinsa'!C50</f>
        <v>0</v>
      </c>
      <c r="D31" s="60">
        <f>'1C-Analiza_fin_extinsa'!D50</f>
        <v>0</v>
      </c>
      <c r="E31" s="60">
        <f>'1C-Analiza_fin_extinsa'!E50</f>
        <v>0</v>
      </c>
      <c r="F31" s="60">
        <f>'1C-Analiza_fin_extinsa'!F50</f>
        <v>0</v>
      </c>
      <c r="G31" s="60">
        <f>'1C-Analiza_fin_extinsa'!G50</f>
        <v>0</v>
      </c>
      <c r="H31" s="60">
        <f>'1C-Analiza_fin_extinsa'!H50</f>
        <v>0</v>
      </c>
      <c r="I31" s="60">
        <f>'1C-Analiza_fin_extinsa'!I50</f>
        <v>0</v>
      </c>
      <c r="J31" s="60">
        <f>'1C-Analiza_fin_extinsa'!J50</f>
        <v>0</v>
      </c>
      <c r="K31" s="60">
        <f>'1C-Analiza_fin_extinsa'!K50</f>
        <v>0</v>
      </c>
      <c r="L31" s="60">
        <f>'1C-Analiza_fin_extinsa'!L50</f>
        <v>0</v>
      </c>
      <c r="M31" s="60">
        <f>'1C-Analiza_fin_extinsa'!M50</f>
        <v>0</v>
      </c>
      <c r="N31" s="60">
        <f>'1C-Analiza_fin_extinsa'!N50</f>
        <v>0</v>
      </c>
    </row>
    <row r="32" spans="1:14" x14ac:dyDescent="0.2">
      <c r="B32" s="58"/>
      <c r="C32" s="58"/>
      <c r="D32" s="58"/>
    </row>
    <row r="33" spans="1:14" s="197" customFormat="1" x14ac:dyDescent="0.2">
      <c r="A33" s="196" t="s">
        <v>101</v>
      </c>
      <c r="B33" s="189" t="str">
        <f>'1A-Bilant'!B5</f>
        <v>N-2</v>
      </c>
      <c r="C33" s="189" t="str">
        <f>'1A-Bilant'!C5</f>
        <v>N-1</v>
      </c>
      <c r="D33" s="189" t="str">
        <f>'1A-Bilant'!D5</f>
        <v>N</v>
      </c>
      <c r="E33" s="189">
        <f>'1A-Bilant'!E5</f>
        <v>1</v>
      </c>
      <c r="F33" s="189">
        <f>'1A-Bilant'!F5</f>
        <v>2</v>
      </c>
      <c r="G33" s="189">
        <f>'1A-Bilant'!G5</f>
        <v>3</v>
      </c>
      <c r="H33" s="189">
        <f>'1A-Bilant'!H5</f>
        <v>4</v>
      </c>
      <c r="I33" s="189">
        <f>'1A-Bilant'!I5</f>
        <v>5</v>
      </c>
      <c r="J33" s="189">
        <f>'1A-Bilant'!J5</f>
        <v>6</v>
      </c>
      <c r="K33" s="189">
        <f>'1A-Bilant'!K5</f>
        <v>7</v>
      </c>
      <c r="L33" s="189">
        <f>'1A-Bilant'!L5</f>
        <v>8</v>
      </c>
      <c r="M33" s="189">
        <f>'1A-Bilant'!M5</f>
        <v>9</v>
      </c>
      <c r="N33" s="189">
        <f>'1A-Bilant'!N5</f>
        <v>10</v>
      </c>
    </row>
    <row r="34" spans="1:14" s="88" customFormat="1" x14ac:dyDescent="0.2">
      <c r="A34" s="65" t="s">
        <v>228</v>
      </c>
      <c r="B34" s="66" t="str">
        <f>IF(ISERROR('1C-Analiza_fin_extinsa'!Q31),"",'1C-Analiza_fin_extinsa'!Q31)</f>
        <v/>
      </c>
      <c r="C34" s="66" t="str">
        <f>IF(ISERROR('1C-Analiza_fin_extinsa'!R31),"",'1C-Analiza_fin_extinsa'!R31)</f>
        <v/>
      </c>
      <c r="D34" s="66" t="str">
        <f>IF(ISERROR('1C-Analiza_fin_extinsa'!S31),"",'1C-Analiza_fin_extinsa'!S31)</f>
        <v/>
      </c>
      <c r="E34" s="66" t="str">
        <f>IF(ISERROR('1C-Analiza_fin_extinsa'!T31),"",'1C-Analiza_fin_extinsa'!T31)</f>
        <v/>
      </c>
      <c r="F34" s="66" t="str">
        <f>IF(ISERROR('1C-Analiza_fin_extinsa'!U31),"",'1C-Analiza_fin_extinsa'!U31)</f>
        <v/>
      </c>
      <c r="G34" s="66" t="str">
        <f>IF(ISERROR('1C-Analiza_fin_extinsa'!V31),"",'1C-Analiza_fin_extinsa'!V31)</f>
        <v/>
      </c>
      <c r="H34" s="66" t="str">
        <f>IF(ISERROR('1C-Analiza_fin_extinsa'!W31),"",'1C-Analiza_fin_extinsa'!W31)</f>
        <v/>
      </c>
      <c r="I34" s="66" t="str">
        <f>IF(ISERROR('1C-Analiza_fin_extinsa'!X31),"",'1C-Analiza_fin_extinsa'!X31)</f>
        <v/>
      </c>
      <c r="J34" s="66" t="str">
        <f>IF(ISERROR('1C-Analiza_fin_extinsa'!Y31),"",'1C-Analiza_fin_extinsa'!Y31)</f>
        <v/>
      </c>
      <c r="K34" s="66" t="str">
        <f>IF(ISERROR('1C-Analiza_fin_extinsa'!Z31),"",'1C-Analiza_fin_extinsa'!Z31)</f>
        <v/>
      </c>
      <c r="L34" s="66" t="str">
        <f>IF(ISERROR('1C-Analiza_fin_extinsa'!AA31),"",'1C-Analiza_fin_extinsa'!AA31)</f>
        <v/>
      </c>
      <c r="M34" s="66" t="str">
        <f>IF(ISERROR('1C-Analiza_fin_extinsa'!AB31),"",'1C-Analiza_fin_extinsa'!AB31)</f>
        <v/>
      </c>
      <c r="N34" s="66" t="str">
        <f>IF(ISERROR('1C-Analiza_fin_extinsa'!AC31),"",'1C-Analiza_fin_extinsa'!AC31)</f>
        <v/>
      </c>
    </row>
    <row r="35" spans="1:14" s="88" customFormat="1" x14ac:dyDescent="0.2">
      <c r="A35" s="65" t="s">
        <v>229</v>
      </c>
      <c r="B35" s="66" t="str">
        <f>IF(ISERROR('1C-Analiza_fin_extinsa'!Q37),"",'1C-Analiza_fin_extinsa'!Q37)</f>
        <v/>
      </c>
      <c r="C35" s="66" t="str">
        <f>IF(ISERROR('1C-Analiza_fin_extinsa'!R37),"",'1C-Analiza_fin_extinsa'!R37)</f>
        <v/>
      </c>
      <c r="D35" s="66" t="str">
        <f>IF(ISERROR('1C-Analiza_fin_extinsa'!S37),"",'1C-Analiza_fin_extinsa'!S37)</f>
        <v/>
      </c>
      <c r="E35" s="66" t="str">
        <f>IF(ISERROR('1C-Analiza_fin_extinsa'!T37),"",'1C-Analiza_fin_extinsa'!T37)</f>
        <v/>
      </c>
      <c r="F35" s="66" t="str">
        <f>IF(ISERROR('1C-Analiza_fin_extinsa'!U37),"",'1C-Analiza_fin_extinsa'!U37)</f>
        <v/>
      </c>
      <c r="G35" s="66" t="str">
        <f>IF(ISERROR('1C-Analiza_fin_extinsa'!V37),"",'1C-Analiza_fin_extinsa'!V37)</f>
        <v/>
      </c>
      <c r="H35" s="66" t="str">
        <f>IF(ISERROR('1C-Analiza_fin_extinsa'!W37),"",'1C-Analiza_fin_extinsa'!W37)</f>
        <v/>
      </c>
      <c r="I35" s="66" t="str">
        <f>IF(ISERROR('1C-Analiza_fin_extinsa'!X37),"",'1C-Analiza_fin_extinsa'!X37)</f>
        <v/>
      </c>
      <c r="J35" s="66" t="str">
        <f>IF(ISERROR('1C-Analiza_fin_extinsa'!Y37),"",'1C-Analiza_fin_extinsa'!Y37)</f>
        <v/>
      </c>
      <c r="K35" s="66" t="str">
        <f>IF(ISERROR('1C-Analiza_fin_extinsa'!Z37),"",'1C-Analiza_fin_extinsa'!Z37)</f>
        <v/>
      </c>
      <c r="L35" s="66" t="str">
        <f>IF(ISERROR('1C-Analiza_fin_extinsa'!AA37),"",'1C-Analiza_fin_extinsa'!AA37)</f>
        <v/>
      </c>
      <c r="M35" s="66" t="str">
        <f>IF(ISERROR('1C-Analiza_fin_extinsa'!AB37),"",'1C-Analiza_fin_extinsa'!AB37)</f>
        <v/>
      </c>
      <c r="N35" s="66" t="str">
        <f>IF(ISERROR('1C-Analiza_fin_extinsa'!AC37),"",'1C-Analiza_fin_extinsa'!AC37)</f>
        <v/>
      </c>
    </row>
    <row r="36" spans="1:14" s="88" customFormat="1" x14ac:dyDescent="0.2">
      <c r="A36" s="65" t="s">
        <v>230</v>
      </c>
      <c r="B36" s="66" t="str">
        <f>IF(ISERROR('1C-Analiza_fin_extinsa'!Q41),"",'1C-Analiza_fin_extinsa'!Q41)</f>
        <v/>
      </c>
      <c r="C36" s="66" t="str">
        <f>IF(ISERROR('1C-Analiza_fin_extinsa'!R41),"",'1C-Analiza_fin_extinsa'!R41)</f>
        <v/>
      </c>
      <c r="D36" s="66" t="str">
        <f>IF(ISERROR('1C-Analiza_fin_extinsa'!S41),"",'1C-Analiza_fin_extinsa'!S41)</f>
        <v/>
      </c>
      <c r="E36" s="66" t="str">
        <f>IF(ISERROR('1C-Analiza_fin_extinsa'!T41),"",'1C-Analiza_fin_extinsa'!T41)</f>
        <v/>
      </c>
      <c r="F36" s="66" t="str">
        <f>IF(ISERROR('1C-Analiza_fin_extinsa'!U41),"",'1C-Analiza_fin_extinsa'!U41)</f>
        <v/>
      </c>
      <c r="G36" s="66" t="str">
        <f>IF(ISERROR('1C-Analiza_fin_extinsa'!V41),"",'1C-Analiza_fin_extinsa'!V41)</f>
        <v/>
      </c>
      <c r="H36" s="66" t="str">
        <f>IF(ISERROR('1C-Analiza_fin_extinsa'!W41),"",'1C-Analiza_fin_extinsa'!W41)</f>
        <v/>
      </c>
      <c r="I36" s="66" t="str">
        <f>IF(ISERROR('1C-Analiza_fin_extinsa'!X41),"",'1C-Analiza_fin_extinsa'!X41)</f>
        <v/>
      </c>
      <c r="J36" s="66" t="str">
        <f>IF(ISERROR('1C-Analiza_fin_extinsa'!Y41),"",'1C-Analiza_fin_extinsa'!Y41)</f>
        <v/>
      </c>
      <c r="K36" s="66" t="str">
        <f>IF(ISERROR('1C-Analiza_fin_extinsa'!Z41),"",'1C-Analiza_fin_extinsa'!Z41)</f>
        <v/>
      </c>
      <c r="L36" s="66" t="str">
        <f>IF(ISERROR('1C-Analiza_fin_extinsa'!AA41),"",'1C-Analiza_fin_extinsa'!AA41)</f>
        <v/>
      </c>
      <c r="M36" s="66" t="str">
        <f>IF(ISERROR('1C-Analiza_fin_extinsa'!AB41),"",'1C-Analiza_fin_extinsa'!AB41)</f>
        <v/>
      </c>
      <c r="N36" s="66" t="str">
        <f>IF(ISERROR('1C-Analiza_fin_extinsa'!AC41),"",'1C-Analiza_fin_extinsa'!AC41)</f>
        <v/>
      </c>
    </row>
    <row r="37" spans="1:14" s="88" customFormat="1" x14ac:dyDescent="0.2">
      <c r="A37" s="65" t="s">
        <v>231</v>
      </c>
      <c r="B37" s="66" t="str">
        <f>IF(ISERROR('1C-Analiza_fin_extinsa'!Q44),"",'1C-Analiza_fin_extinsa'!Q44)</f>
        <v/>
      </c>
      <c r="C37" s="66" t="str">
        <f>IF(ISERROR('1C-Analiza_fin_extinsa'!R44),"",'1C-Analiza_fin_extinsa'!R44)</f>
        <v/>
      </c>
      <c r="D37" s="66" t="str">
        <f>IF(ISERROR('1C-Analiza_fin_extinsa'!S44),"",'1C-Analiza_fin_extinsa'!S44)</f>
        <v/>
      </c>
      <c r="E37" s="66" t="str">
        <f>IF(ISERROR('1C-Analiza_fin_extinsa'!T44),"",'1C-Analiza_fin_extinsa'!T44)</f>
        <v/>
      </c>
      <c r="F37" s="66" t="str">
        <f>IF(ISERROR('1C-Analiza_fin_extinsa'!U44),"",'1C-Analiza_fin_extinsa'!U44)</f>
        <v/>
      </c>
      <c r="G37" s="66" t="str">
        <f>IF(ISERROR('1C-Analiza_fin_extinsa'!V44),"",'1C-Analiza_fin_extinsa'!V44)</f>
        <v/>
      </c>
      <c r="H37" s="66" t="str">
        <f>IF(ISERROR('1C-Analiza_fin_extinsa'!W44),"",'1C-Analiza_fin_extinsa'!W44)</f>
        <v/>
      </c>
      <c r="I37" s="66" t="str">
        <f>IF(ISERROR('1C-Analiza_fin_extinsa'!X44),"",'1C-Analiza_fin_extinsa'!X44)</f>
        <v/>
      </c>
      <c r="J37" s="66" t="str">
        <f>IF(ISERROR('1C-Analiza_fin_extinsa'!Y44),"",'1C-Analiza_fin_extinsa'!Y44)</f>
        <v/>
      </c>
      <c r="K37" s="66" t="str">
        <f>IF(ISERROR('1C-Analiza_fin_extinsa'!Z44),"",'1C-Analiza_fin_extinsa'!Z44)</f>
        <v/>
      </c>
      <c r="L37" s="66" t="str">
        <f>IF(ISERROR('1C-Analiza_fin_extinsa'!AA44),"",'1C-Analiza_fin_extinsa'!AA44)</f>
        <v/>
      </c>
      <c r="M37" s="66" t="str">
        <f>IF(ISERROR('1C-Analiza_fin_extinsa'!AB44),"",'1C-Analiza_fin_extinsa'!AB44)</f>
        <v/>
      </c>
      <c r="N37" s="66" t="str">
        <f>IF(ISERROR('1C-Analiza_fin_extinsa'!AC44),"",'1C-Analiza_fin_extinsa'!AC44)</f>
        <v/>
      </c>
    </row>
    <row r="38" spans="1:14" s="88" customFormat="1" ht="25.5" x14ac:dyDescent="0.2">
      <c r="A38" s="65" t="s">
        <v>232</v>
      </c>
      <c r="B38" s="66" t="str">
        <f>IF(ISERROR('1C-Analiza_fin_extinsa'!Q47),"",'1C-Analiza_fin_extinsa'!Q47)</f>
        <v/>
      </c>
      <c r="C38" s="66" t="str">
        <f>IF(ISERROR('1C-Analiza_fin_extinsa'!R47),"",'1C-Analiza_fin_extinsa'!R47)</f>
        <v/>
      </c>
      <c r="D38" s="66" t="str">
        <f>IF(ISERROR('1C-Analiza_fin_extinsa'!S47),"",'1C-Analiza_fin_extinsa'!S47)</f>
        <v/>
      </c>
      <c r="E38" s="66" t="str">
        <f>IF(ISERROR('1C-Analiza_fin_extinsa'!T47),"",'1C-Analiza_fin_extinsa'!T47)</f>
        <v/>
      </c>
      <c r="F38" s="66" t="str">
        <f>IF(ISERROR('1C-Analiza_fin_extinsa'!U47),"",'1C-Analiza_fin_extinsa'!U47)</f>
        <v/>
      </c>
      <c r="G38" s="66" t="str">
        <f>IF(ISERROR('1C-Analiza_fin_extinsa'!V47),"",'1C-Analiza_fin_extinsa'!V47)</f>
        <v/>
      </c>
      <c r="H38" s="66" t="str">
        <f>IF(ISERROR('1C-Analiza_fin_extinsa'!W47),"",'1C-Analiza_fin_extinsa'!W47)</f>
        <v/>
      </c>
      <c r="I38" s="66" t="str">
        <f>IF(ISERROR('1C-Analiza_fin_extinsa'!X47),"",'1C-Analiza_fin_extinsa'!X47)</f>
        <v/>
      </c>
      <c r="J38" s="66" t="str">
        <f>IF(ISERROR('1C-Analiza_fin_extinsa'!Y47),"",'1C-Analiza_fin_extinsa'!Y47)</f>
        <v/>
      </c>
      <c r="K38" s="66" t="str">
        <f>IF(ISERROR('1C-Analiza_fin_extinsa'!Z47),"",'1C-Analiza_fin_extinsa'!Z47)</f>
        <v/>
      </c>
      <c r="L38" s="66" t="str">
        <f>IF(ISERROR('1C-Analiza_fin_extinsa'!AA47),"",'1C-Analiza_fin_extinsa'!AA47)</f>
        <v/>
      </c>
      <c r="M38" s="66" t="str">
        <f>IF(ISERROR('1C-Analiza_fin_extinsa'!AB47),"",'1C-Analiza_fin_extinsa'!AB47)</f>
        <v/>
      </c>
      <c r="N38" s="66" t="str">
        <f>IF(ISERROR('1C-Analiza_fin_extinsa'!AC47),"",'1C-Analiza_fin_extinsa'!AC47)</f>
        <v/>
      </c>
    </row>
    <row r="39" spans="1:14" s="88" customFormat="1" x14ac:dyDescent="0.2">
      <c r="A39" s="65" t="s">
        <v>233</v>
      </c>
      <c r="B39" s="66" t="str">
        <f>IF(ISERROR('1C-Analiza_fin_extinsa'!Q50),"",'1C-Analiza_fin_extinsa'!Q50)</f>
        <v/>
      </c>
      <c r="C39" s="66" t="str">
        <f>IF(ISERROR('1C-Analiza_fin_extinsa'!R50),"",'1C-Analiza_fin_extinsa'!R50)</f>
        <v/>
      </c>
      <c r="D39" s="66" t="str">
        <f>IF(ISERROR('1C-Analiza_fin_extinsa'!S50),"",'1C-Analiza_fin_extinsa'!S50)</f>
        <v/>
      </c>
      <c r="E39" s="66" t="str">
        <f>IF(ISERROR('1C-Analiza_fin_extinsa'!T50),"",'1C-Analiza_fin_extinsa'!T50)</f>
        <v/>
      </c>
      <c r="F39" s="66" t="str">
        <f>IF(ISERROR('1C-Analiza_fin_extinsa'!U50),"",'1C-Analiza_fin_extinsa'!U50)</f>
        <v/>
      </c>
      <c r="G39" s="66" t="str">
        <f>IF(ISERROR('1C-Analiza_fin_extinsa'!V50),"",'1C-Analiza_fin_extinsa'!V50)</f>
        <v/>
      </c>
      <c r="H39" s="66" t="str">
        <f>IF(ISERROR('1C-Analiza_fin_extinsa'!W50),"",'1C-Analiza_fin_extinsa'!W50)</f>
        <v/>
      </c>
      <c r="I39" s="66" t="str">
        <f>IF(ISERROR('1C-Analiza_fin_extinsa'!X50),"",'1C-Analiza_fin_extinsa'!X50)</f>
        <v/>
      </c>
      <c r="J39" s="66" t="str">
        <f>IF(ISERROR('1C-Analiza_fin_extinsa'!Y50),"",'1C-Analiza_fin_extinsa'!Y50)</f>
        <v/>
      </c>
      <c r="K39" s="66" t="str">
        <f>IF(ISERROR('1C-Analiza_fin_extinsa'!Z50),"",'1C-Analiza_fin_extinsa'!Z50)</f>
        <v/>
      </c>
      <c r="L39" s="66" t="str">
        <f>IF(ISERROR('1C-Analiza_fin_extinsa'!AA50),"",'1C-Analiza_fin_extinsa'!AA50)</f>
        <v/>
      </c>
      <c r="M39" s="66" t="str">
        <f>IF(ISERROR('1C-Analiza_fin_extinsa'!AB50),"",'1C-Analiza_fin_extinsa'!AB50)</f>
        <v/>
      </c>
      <c r="N39" s="66" t="str">
        <f>IF(ISERROR('1C-Analiza_fin_extinsa'!AC50),"",'1C-Analiza_fin_extinsa'!AC50)</f>
        <v/>
      </c>
    </row>
    <row r="40" spans="1:14" s="88" customFormat="1" x14ac:dyDescent="0.2">
      <c r="A40" s="65" t="s">
        <v>234</v>
      </c>
      <c r="B40" s="66" t="str">
        <f>IF(ISERROR('1C-Analiza_fin_extinsa'!Q49),"",'1C-Analiza_fin_extinsa'!Q49)</f>
        <v/>
      </c>
      <c r="C40" s="66" t="str">
        <f>IF(ISERROR('1C-Analiza_fin_extinsa'!R49),"",'1C-Analiza_fin_extinsa'!R49)</f>
        <v/>
      </c>
      <c r="D40" s="66" t="str">
        <f>IF(ISERROR('1C-Analiza_fin_extinsa'!S49),"",'1C-Analiza_fin_extinsa'!S49)</f>
        <v/>
      </c>
      <c r="E40" s="66" t="str">
        <f>IF(ISERROR('1C-Analiza_fin_extinsa'!T49),"",'1C-Analiza_fin_extinsa'!T49)</f>
        <v/>
      </c>
      <c r="F40" s="66" t="str">
        <f>IF(ISERROR('1C-Analiza_fin_extinsa'!U49),"",'1C-Analiza_fin_extinsa'!U49)</f>
        <v/>
      </c>
      <c r="G40" s="66" t="str">
        <f>IF(ISERROR('1C-Analiza_fin_extinsa'!V49),"",'1C-Analiza_fin_extinsa'!V49)</f>
        <v/>
      </c>
      <c r="H40" s="66" t="str">
        <f>IF(ISERROR('1C-Analiza_fin_extinsa'!W49),"",'1C-Analiza_fin_extinsa'!W49)</f>
        <v/>
      </c>
      <c r="I40" s="66" t="str">
        <f>IF(ISERROR('1C-Analiza_fin_extinsa'!X49),"",'1C-Analiza_fin_extinsa'!X49)</f>
        <v/>
      </c>
      <c r="J40" s="66" t="str">
        <f>IF(ISERROR('1C-Analiza_fin_extinsa'!Y49),"",'1C-Analiza_fin_extinsa'!Y49)</f>
        <v/>
      </c>
      <c r="K40" s="66" t="str">
        <f>IF(ISERROR('1C-Analiza_fin_extinsa'!Z49),"",'1C-Analiza_fin_extinsa'!Z49)</f>
        <v/>
      </c>
      <c r="L40" s="66" t="str">
        <f>IF(ISERROR('1C-Analiza_fin_extinsa'!AA49),"",'1C-Analiza_fin_extinsa'!AA49)</f>
        <v/>
      </c>
      <c r="M40" s="66" t="str">
        <f>IF(ISERROR('1C-Analiza_fin_extinsa'!AB49),"",'1C-Analiza_fin_extinsa'!AB49)</f>
        <v/>
      </c>
      <c r="N40" s="66" t="str">
        <f>IF(ISERROR('1C-Analiza_fin_extinsa'!AC49),"",'1C-Analiza_fin_extinsa'!AC49)</f>
        <v/>
      </c>
    </row>
    <row r="41" spans="1:14" s="88" customFormat="1" x14ac:dyDescent="0.2">
      <c r="A41" s="95"/>
      <c r="B41" s="96"/>
      <c r="C41" s="96"/>
      <c r="D41" s="96"/>
    </row>
    <row r="42" spans="1:14" s="197" customFormat="1" x14ac:dyDescent="0.2">
      <c r="A42" s="196" t="s">
        <v>100</v>
      </c>
      <c r="B42" s="189" t="str">
        <f>'1A-Bilant'!B5</f>
        <v>N-2</v>
      </c>
      <c r="C42" s="189" t="str">
        <f>'1A-Bilant'!C5</f>
        <v>N-1</v>
      </c>
      <c r="D42" s="189" t="str">
        <f>'1A-Bilant'!D5</f>
        <v>N</v>
      </c>
      <c r="E42" s="189">
        <f>'1A-Bilant'!E5</f>
        <v>1</v>
      </c>
      <c r="F42" s="189">
        <f>'1A-Bilant'!F5</f>
        <v>2</v>
      </c>
      <c r="G42" s="189">
        <f>'1A-Bilant'!G5</f>
        <v>3</v>
      </c>
      <c r="H42" s="189">
        <f>'1A-Bilant'!H5</f>
        <v>4</v>
      </c>
      <c r="I42" s="189">
        <f>'1A-Bilant'!I5</f>
        <v>5</v>
      </c>
      <c r="J42" s="189">
        <f>'1A-Bilant'!J5</f>
        <v>6</v>
      </c>
      <c r="K42" s="189">
        <f>'1A-Bilant'!K5</f>
        <v>7</v>
      </c>
      <c r="L42" s="189">
        <f>'1A-Bilant'!L5</f>
        <v>8</v>
      </c>
      <c r="M42" s="189">
        <f>'1A-Bilant'!M5</f>
        <v>9</v>
      </c>
      <c r="N42" s="189">
        <f>'1A-Bilant'!N5</f>
        <v>10</v>
      </c>
    </row>
    <row r="43" spans="1:14" s="88" customFormat="1" x14ac:dyDescent="0.2">
      <c r="A43" s="65" t="s">
        <v>161</v>
      </c>
      <c r="B43" s="97">
        <f>'1B-ContPP'!C62</f>
        <v>0</v>
      </c>
      <c r="C43" s="97">
        <f>'1B-ContPP'!D62</f>
        <v>0</v>
      </c>
      <c r="D43" s="97">
        <f>'1B-ContPP'!E62</f>
        <v>0</v>
      </c>
      <c r="E43" s="97">
        <f>'1B-ContPP'!F62</f>
        <v>0</v>
      </c>
      <c r="F43" s="97">
        <f>'1B-ContPP'!G62</f>
        <v>0</v>
      </c>
      <c r="G43" s="97">
        <f>'1B-ContPP'!H62</f>
        <v>0</v>
      </c>
      <c r="H43" s="97">
        <f>'1B-ContPP'!I62</f>
        <v>0</v>
      </c>
      <c r="I43" s="97">
        <f>'1B-ContPP'!J62</f>
        <v>0</v>
      </c>
      <c r="J43" s="97">
        <f>'1B-ContPP'!K62</f>
        <v>0</v>
      </c>
      <c r="K43" s="97">
        <f>'1B-ContPP'!L62</f>
        <v>0</v>
      </c>
      <c r="L43" s="97">
        <f>'1B-ContPP'!M62</f>
        <v>0</v>
      </c>
      <c r="M43" s="97">
        <f>'1B-ContPP'!N62</f>
        <v>0</v>
      </c>
      <c r="N43" s="97">
        <f>'1B-ContPP'!O62</f>
        <v>0</v>
      </c>
    </row>
    <row r="44" spans="1:14" s="88" customFormat="1" x14ac:dyDescent="0.2">
      <c r="A44" s="65" t="s">
        <v>162</v>
      </c>
      <c r="B44" s="97">
        <f>'1C-Analiza_fin_extinsa'!B49-'1C-Analiza_fin_extinsa'!B45</f>
        <v>0</v>
      </c>
      <c r="C44" s="97">
        <f>'1C-Analiza_fin_extinsa'!C49-'1C-Analiza_fin_extinsa'!C45</f>
        <v>0</v>
      </c>
      <c r="D44" s="97">
        <f>'1C-Analiza_fin_extinsa'!D49-'1C-Analiza_fin_extinsa'!D45</f>
        <v>0</v>
      </c>
      <c r="E44" s="97">
        <f>'1C-Analiza_fin_extinsa'!E49-'1C-Analiza_fin_extinsa'!E45</f>
        <v>0</v>
      </c>
      <c r="F44" s="97">
        <f>'1C-Analiza_fin_extinsa'!F49-'1C-Analiza_fin_extinsa'!F45</f>
        <v>0</v>
      </c>
      <c r="G44" s="97">
        <f>'1C-Analiza_fin_extinsa'!G49-'1C-Analiza_fin_extinsa'!G45</f>
        <v>0</v>
      </c>
      <c r="H44" s="97">
        <f>'1C-Analiza_fin_extinsa'!H49-'1C-Analiza_fin_extinsa'!H45</f>
        <v>0</v>
      </c>
      <c r="I44" s="97">
        <f>'1C-Analiza_fin_extinsa'!I49-'1C-Analiza_fin_extinsa'!I45</f>
        <v>0</v>
      </c>
      <c r="J44" s="97">
        <f>'1C-Analiza_fin_extinsa'!J49-'1C-Analiza_fin_extinsa'!J45</f>
        <v>0</v>
      </c>
      <c r="K44" s="97">
        <f>'1C-Analiza_fin_extinsa'!K49-'1C-Analiza_fin_extinsa'!K45</f>
        <v>0</v>
      </c>
      <c r="L44" s="97">
        <f>'1C-Analiza_fin_extinsa'!L49-'1C-Analiza_fin_extinsa'!L45</f>
        <v>0</v>
      </c>
      <c r="M44" s="97">
        <f>'1C-Analiza_fin_extinsa'!M49-'1C-Analiza_fin_extinsa'!M45</f>
        <v>0</v>
      </c>
      <c r="N44" s="97">
        <f>'1C-Analiza_fin_extinsa'!N49-'1C-Analiza_fin_extinsa'!N45</f>
        <v>0</v>
      </c>
    </row>
    <row r="45" spans="1:14" s="88" customFormat="1" ht="25.5" x14ac:dyDescent="0.2">
      <c r="A45" s="181" t="s">
        <v>368</v>
      </c>
      <c r="B45" s="182" t="str">
        <f>IF(B43&lt;0,"nu se calculeaza",IF(ISERROR('1C-Analiza_fin_extinsa'!B47/'1C-Analiza_fin_extinsa'!B21),"",'1C-Analiza_fin_extinsa'!B47/'1C-Analiza_fin_extinsa'!B21))</f>
        <v/>
      </c>
      <c r="C45" s="182" t="str">
        <f>IF(C43&lt;0,"nu se calculeaza",IF(ISERROR('1C-Analiza_fin_extinsa'!C47/'1C-Analiza_fin_extinsa'!C21),"",'1C-Analiza_fin_extinsa'!C47/'1C-Analiza_fin_extinsa'!C21))</f>
        <v/>
      </c>
      <c r="D45" s="182" t="str">
        <f>IF(D43&lt;0,"nu se calculeaza",IF(ISERROR('1C-Analiza_fin_extinsa'!D47/'1C-Analiza_fin_extinsa'!D21),"",'1C-Analiza_fin_extinsa'!D47/'1C-Analiza_fin_extinsa'!D21))</f>
        <v/>
      </c>
      <c r="E45" s="182" t="str">
        <f>IF(E43&lt;0,"nu se calculeaza",IF(ISERROR('1C-Analiza_fin_extinsa'!E47/'1C-Analiza_fin_extinsa'!E21),"",'1C-Analiza_fin_extinsa'!E47/'1C-Analiza_fin_extinsa'!E21))</f>
        <v/>
      </c>
      <c r="F45" s="182" t="str">
        <f>IF(F43&lt;0,"nu se calculeaza",IF(ISERROR('1C-Analiza_fin_extinsa'!F47/'1C-Analiza_fin_extinsa'!F21),"",'1C-Analiza_fin_extinsa'!F47/'1C-Analiza_fin_extinsa'!F21))</f>
        <v/>
      </c>
      <c r="G45" s="182" t="str">
        <f>IF(G43&lt;0,"nu se calculeaza",IF(ISERROR('1C-Analiza_fin_extinsa'!G47/'1C-Analiza_fin_extinsa'!G21),"",'1C-Analiza_fin_extinsa'!G47/'1C-Analiza_fin_extinsa'!G21))</f>
        <v/>
      </c>
      <c r="H45" s="182" t="str">
        <f>IF(H43&lt;0,"nu se calculeaza",IF(ISERROR('1C-Analiza_fin_extinsa'!H47/'1C-Analiza_fin_extinsa'!H21),"",'1C-Analiza_fin_extinsa'!H47/'1C-Analiza_fin_extinsa'!H21))</f>
        <v/>
      </c>
      <c r="I45" s="182" t="str">
        <f>IF(I43&lt;0,"nu se calculeaza",IF(ISERROR('1C-Analiza_fin_extinsa'!I47/'1C-Analiza_fin_extinsa'!I21),"",'1C-Analiza_fin_extinsa'!I47/'1C-Analiza_fin_extinsa'!I21))</f>
        <v/>
      </c>
      <c r="J45" s="182" t="str">
        <f>IF(J43&lt;0,"nu se calculeaza",IF(ISERROR('1C-Analiza_fin_extinsa'!J47/'1C-Analiza_fin_extinsa'!J21),"",'1C-Analiza_fin_extinsa'!J47/'1C-Analiza_fin_extinsa'!J21))</f>
        <v/>
      </c>
      <c r="K45" s="182" t="str">
        <f>IF(K43&lt;0,"nu se calculeaza",IF(ISERROR('1C-Analiza_fin_extinsa'!K47/'1C-Analiza_fin_extinsa'!K21),"",'1C-Analiza_fin_extinsa'!K47/'1C-Analiza_fin_extinsa'!K21))</f>
        <v/>
      </c>
      <c r="L45" s="182" t="str">
        <f>IF(L43&lt;0,"nu se calculeaza",IF(ISERROR('1C-Analiza_fin_extinsa'!L47/'1C-Analiza_fin_extinsa'!L21),"",'1C-Analiza_fin_extinsa'!L47/'1C-Analiza_fin_extinsa'!L21))</f>
        <v/>
      </c>
      <c r="M45" s="182" t="str">
        <f>IF(M43&lt;0,"nu se calculeaza",IF(ISERROR('1C-Analiza_fin_extinsa'!M47/'1C-Analiza_fin_extinsa'!M21),"",'1C-Analiza_fin_extinsa'!M47/'1C-Analiza_fin_extinsa'!M21))</f>
        <v/>
      </c>
      <c r="N45" s="182" t="str">
        <f>IF(N43&lt;0,"nu se calculeaza",IF(ISERROR('1C-Analiza_fin_extinsa'!N47/'1C-Analiza_fin_extinsa'!N21),"",'1C-Analiza_fin_extinsa'!N47/'1C-Analiza_fin_extinsa'!N21))</f>
        <v/>
      </c>
    </row>
    <row r="46" spans="1:14" s="88" customFormat="1" ht="25.5" x14ac:dyDescent="0.2">
      <c r="A46" s="65" t="s">
        <v>237</v>
      </c>
      <c r="B46" s="67"/>
      <c r="C46" s="67"/>
      <c r="D46" s="67"/>
      <c r="E46" s="67"/>
      <c r="F46" s="67"/>
      <c r="G46" s="67"/>
      <c r="H46" s="67"/>
      <c r="I46" s="67"/>
      <c r="J46" s="67"/>
      <c r="K46" s="67"/>
      <c r="L46" s="67"/>
      <c r="M46" s="67"/>
      <c r="N46" s="67"/>
    </row>
    <row r="47" spans="1:14" x14ac:dyDescent="0.2">
      <c r="A47" s="55" t="s">
        <v>235</v>
      </c>
      <c r="B47" s="68" t="str">
        <f>IF(B43&lt;0,"nu se calculeaza",IF(ISERROR('1C-Analiza_fin_extinsa'!Q47),"",'1C-Analiza_fin_extinsa'!Q47))</f>
        <v/>
      </c>
      <c r="C47" s="68" t="str">
        <f>IF(C43&lt;0,"nu se calculeaza",IF(ISERROR('1C-Analiza_fin_extinsa'!R47),"",'1C-Analiza_fin_extinsa'!R47))</f>
        <v/>
      </c>
      <c r="D47" s="68" t="str">
        <f>IF(D43&lt;0,"nu se calculeaza",IF(ISERROR('1C-Analiza_fin_extinsa'!S47),"",'1C-Analiza_fin_extinsa'!S47))</f>
        <v/>
      </c>
      <c r="E47" s="68" t="str">
        <f>IF(E43&lt;0,"nu se calculeaza",IF(ISERROR('1C-Analiza_fin_extinsa'!T47),"",'1C-Analiza_fin_extinsa'!T47))</f>
        <v/>
      </c>
      <c r="F47" s="68" t="str">
        <f>IF(F43&lt;0,"nu se calculeaza",IF(ISERROR('1C-Analiza_fin_extinsa'!U47),"",'1C-Analiza_fin_extinsa'!U47))</f>
        <v/>
      </c>
      <c r="G47" s="68" t="str">
        <f>IF(G43&lt;0,"nu se calculeaza",IF(ISERROR('1C-Analiza_fin_extinsa'!V47),"",'1C-Analiza_fin_extinsa'!V47))</f>
        <v/>
      </c>
      <c r="H47" s="68" t="str">
        <f>IF(H43&lt;0,"nu se calculeaza",IF(ISERROR('1C-Analiza_fin_extinsa'!W47),"",'1C-Analiza_fin_extinsa'!W47))</f>
        <v/>
      </c>
      <c r="I47" s="68" t="str">
        <f>IF(I43&lt;0,"nu se calculeaza",IF(ISERROR('1C-Analiza_fin_extinsa'!X47),"",'1C-Analiza_fin_extinsa'!X47))</f>
        <v/>
      </c>
      <c r="J47" s="68" t="str">
        <f>IF(J43&lt;0,"nu se calculeaza",IF(ISERROR('1C-Analiza_fin_extinsa'!Y47),"",'1C-Analiza_fin_extinsa'!Y47))</f>
        <v/>
      </c>
      <c r="K47" s="68" t="str">
        <f>IF(K43&lt;0,"nu se calculeaza",IF(ISERROR('1C-Analiza_fin_extinsa'!Z47),"",'1C-Analiza_fin_extinsa'!Z47))</f>
        <v/>
      </c>
      <c r="L47" s="68" t="str">
        <f>IF(L43&lt;0,"nu se calculeaza",IF(ISERROR('1C-Analiza_fin_extinsa'!AA47),"",'1C-Analiza_fin_extinsa'!AA47))</f>
        <v/>
      </c>
      <c r="M47" s="68" t="str">
        <f>IF(M43&lt;0,"nu se calculeaza",IF(ISERROR('1C-Analiza_fin_extinsa'!AB47),"",'1C-Analiza_fin_extinsa'!AB47))</f>
        <v/>
      </c>
      <c r="N47" s="68" t="str">
        <f>IF(N43&lt;0,"nu se calculeaza",IF(ISERROR('1C-Analiza_fin_extinsa'!AC47),"",'1C-Analiza_fin_extinsa'!AC47))</f>
        <v/>
      </c>
    </row>
    <row r="48" spans="1:14" x14ac:dyDescent="0.2">
      <c r="A48" s="55" t="s">
        <v>236</v>
      </c>
      <c r="B48" s="69" t="str">
        <f>IF(ISERROR('1C-Analiza_fin_extinsa'!B25/'1C-Analiza_fin_extinsa'!B10),"",'1C-Analiza_fin_extinsa'!B25/'1C-Analiza_fin_extinsa'!B10)</f>
        <v/>
      </c>
      <c r="C48" s="69" t="str">
        <f>IF(ISERROR('1C-Analiza_fin_extinsa'!C25/'1C-Analiza_fin_extinsa'!C10),"",'1C-Analiza_fin_extinsa'!C25/'1C-Analiza_fin_extinsa'!C10)</f>
        <v/>
      </c>
      <c r="D48" s="69" t="str">
        <f>IF(ISERROR('1C-Analiza_fin_extinsa'!D25/'1C-Analiza_fin_extinsa'!D10),"",'1C-Analiza_fin_extinsa'!D25/'1C-Analiza_fin_extinsa'!D10)</f>
        <v/>
      </c>
      <c r="E48" s="69" t="str">
        <f>IF(ISERROR('1C-Analiza_fin_extinsa'!E25/'1C-Analiza_fin_extinsa'!E10),"",'1C-Analiza_fin_extinsa'!E25/'1C-Analiza_fin_extinsa'!E10)</f>
        <v/>
      </c>
      <c r="F48" s="69" t="str">
        <f>IF(ISERROR('1C-Analiza_fin_extinsa'!F25/'1C-Analiza_fin_extinsa'!F10),"",'1C-Analiza_fin_extinsa'!F25/'1C-Analiza_fin_extinsa'!F10)</f>
        <v/>
      </c>
      <c r="G48" s="69" t="str">
        <f>IF(ISERROR('1C-Analiza_fin_extinsa'!G25/'1C-Analiza_fin_extinsa'!G10),"",'1C-Analiza_fin_extinsa'!G25/'1C-Analiza_fin_extinsa'!G10)</f>
        <v/>
      </c>
      <c r="H48" s="69" t="str">
        <f>IF(ISERROR('1C-Analiza_fin_extinsa'!H25/'1C-Analiza_fin_extinsa'!H10),"",'1C-Analiza_fin_extinsa'!H25/'1C-Analiza_fin_extinsa'!H10)</f>
        <v/>
      </c>
      <c r="I48" s="69" t="str">
        <f>IF(ISERROR('1C-Analiza_fin_extinsa'!I25/'1C-Analiza_fin_extinsa'!I10),"",'1C-Analiza_fin_extinsa'!I25/'1C-Analiza_fin_extinsa'!I10)</f>
        <v/>
      </c>
      <c r="J48" s="69" t="str">
        <f>IF(ISERROR('1C-Analiza_fin_extinsa'!J25/'1C-Analiza_fin_extinsa'!J10),"",'1C-Analiza_fin_extinsa'!J25/'1C-Analiza_fin_extinsa'!J10)</f>
        <v/>
      </c>
      <c r="K48" s="69" t="str">
        <f>IF(ISERROR('1C-Analiza_fin_extinsa'!K25/'1C-Analiza_fin_extinsa'!K10),"",'1C-Analiza_fin_extinsa'!K25/'1C-Analiza_fin_extinsa'!K10)</f>
        <v/>
      </c>
      <c r="L48" s="69" t="str">
        <f>IF(ISERROR('1C-Analiza_fin_extinsa'!L25/'1C-Analiza_fin_extinsa'!L10),"",'1C-Analiza_fin_extinsa'!L25/'1C-Analiza_fin_extinsa'!L10)</f>
        <v/>
      </c>
      <c r="M48" s="69" t="str">
        <f>IF(ISERROR('1C-Analiza_fin_extinsa'!M25/'1C-Analiza_fin_extinsa'!M10),"",'1C-Analiza_fin_extinsa'!M25/'1C-Analiza_fin_extinsa'!M10)</f>
        <v/>
      </c>
      <c r="N48" s="69" t="str">
        <f>IF(ISERROR('1C-Analiza_fin_extinsa'!N25/'1C-Analiza_fin_extinsa'!N10),"",'1C-Analiza_fin_extinsa'!N25/'1C-Analiza_fin_extinsa'!N10)</f>
        <v/>
      </c>
    </row>
    <row r="49" spans="1:14" ht="25.5" x14ac:dyDescent="0.2">
      <c r="A49" s="181" t="s">
        <v>367</v>
      </c>
      <c r="B49" s="182" t="str">
        <f>IF(B43&lt;0,"nu se calculeaza",IF(ISERROR('1C-Analiza_fin_extinsa'!B47/'1C-Analiza_fin_extinsa'!B20),"",'1C-Analiza_fin_extinsa'!B47/'1C-Analiza_fin_extinsa'!B20))</f>
        <v/>
      </c>
      <c r="C49" s="182" t="str">
        <f>IF(C43&lt;0,"nu se calculeaza",IF(ISERROR('1C-Analiza_fin_extinsa'!C47/'1C-Analiza_fin_extinsa'!C20),"",'1C-Analiza_fin_extinsa'!C47/'1C-Analiza_fin_extinsa'!C20))</f>
        <v/>
      </c>
      <c r="D49" s="182" t="str">
        <f>IF(D43&lt;0,"nu se calculeaza",IF(ISERROR('1C-Analiza_fin_extinsa'!D47/'1C-Analiza_fin_extinsa'!D20),"",'1C-Analiza_fin_extinsa'!D47/'1C-Analiza_fin_extinsa'!D20))</f>
        <v/>
      </c>
      <c r="E49" s="182" t="str">
        <f>IF(E43&lt;0,"nu se calculeaza",IF(ISERROR('1C-Analiza_fin_extinsa'!E47/'1C-Analiza_fin_extinsa'!E20),"",'1C-Analiza_fin_extinsa'!E47/'1C-Analiza_fin_extinsa'!E20))</f>
        <v/>
      </c>
      <c r="F49" s="182" t="str">
        <f>IF(F43&lt;0,"nu se calculeaza",IF(ISERROR('1C-Analiza_fin_extinsa'!F47/'1C-Analiza_fin_extinsa'!F20),"",'1C-Analiza_fin_extinsa'!F47/'1C-Analiza_fin_extinsa'!F20))</f>
        <v/>
      </c>
      <c r="G49" s="182" t="str">
        <f>IF(G43&lt;0,"nu se calculeaza",IF(ISERROR('1C-Analiza_fin_extinsa'!G47/'1C-Analiza_fin_extinsa'!G20),"",'1C-Analiza_fin_extinsa'!G47/'1C-Analiza_fin_extinsa'!G20))</f>
        <v/>
      </c>
      <c r="H49" s="182" t="str">
        <f>IF(H43&lt;0,"nu se calculeaza",IF(ISERROR('1C-Analiza_fin_extinsa'!H47/'1C-Analiza_fin_extinsa'!H20),"",'1C-Analiza_fin_extinsa'!H47/'1C-Analiza_fin_extinsa'!H20))</f>
        <v/>
      </c>
      <c r="I49" s="182" t="str">
        <f>IF(I43&lt;0,"nu se calculeaza",IF(ISERROR('1C-Analiza_fin_extinsa'!I47/'1C-Analiza_fin_extinsa'!I20),"",'1C-Analiza_fin_extinsa'!I47/'1C-Analiza_fin_extinsa'!I20))</f>
        <v/>
      </c>
      <c r="J49" s="182" t="str">
        <f>IF(J43&lt;0,"nu se calculeaza",IF(ISERROR('1C-Analiza_fin_extinsa'!J47/'1C-Analiza_fin_extinsa'!J20),"",'1C-Analiza_fin_extinsa'!J47/'1C-Analiza_fin_extinsa'!J20))</f>
        <v/>
      </c>
      <c r="K49" s="182" t="str">
        <f>IF(K43&lt;0,"nu se calculeaza",IF(ISERROR('1C-Analiza_fin_extinsa'!K47/'1C-Analiza_fin_extinsa'!K20),"",'1C-Analiza_fin_extinsa'!K47/'1C-Analiza_fin_extinsa'!K20))</f>
        <v/>
      </c>
      <c r="L49" s="182" t="str">
        <f>IF(L43&lt;0,"nu se calculeaza",IF(ISERROR('1C-Analiza_fin_extinsa'!L47/'1C-Analiza_fin_extinsa'!L20),"",'1C-Analiza_fin_extinsa'!L47/'1C-Analiza_fin_extinsa'!L20))</f>
        <v/>
      </c>
      <c r="M49" s="182" t="str">
        <f>IF(M43&lt;0,"nu se calculeaza",IF(ISERROR('1C-Analiza_fin_extinsa'!M47/'1C-Analiza_fin_extinsa'!M20),"",'1C-Analiza_fin_extinsa'!M47/'1C-Analiza_fin_extinsa'!M20))</f>
        <v/>
      </c>
      <c r="N49" s="182" t="str">
        <f>IF(N43&lt;0,"nu se calculeaza",IF(ISERROR('1C-Analiza_fin_extinsa'!N47/'1C-Analiza_fin_extinsa'!N20),"",'1C-Analiza_fin_extinsa'!N47/'1C-Analiza_fin_extinsa'!N20))</f>
        <v/>
      </c>
    </row>
    <row r="50" spans="1:14" ht="24" customHeight="1" x14ac:dyDescent="0.2">
      <c r="A50" s="55" t="s">
        <v>238</v>
      </c>
      <c r="B50" s="23"/>
      <c r="C50" s="23"/>
      <c r="D50" s="23"/>
      <c r="E50" s="23"/>
      <c r="F50" s="23"/>
      <c r="G50" s="23"/>
      <c r="H50" s="23"/>
      <c r="I50" s="23"/>
      <c r="J50" s="23"/>
      <c r="K50" s="23"/>
      <c r="L50" s="23"/>
      <c r="M50" s="23"/>
      <c r="N50" s="23"/>
    </row>
    <row r="51" spans="1:14" x14ac:dyDescent="0.2">
      <c r="A51" s="55" t="s">
        <v>235</v>
      </c>
      <c r="B51" s="68" t="str">
        <f>B47</f>
        <v/>
      </c>
      <c r="C51" s="68" t="str">
        <f t="shared" ref="C51:D51" si="4">C47</f>
        <v/>
      </c>
      <c r="D51" s="68" t="str">
        <f t="shared" si="4"/>
        <v/>
      </c>
      <c r="E51" s="68" t="str">
        <f t="shared" ref="E51:N51" si="5">E47</f>
        <v/>
      </c>
      <c r="F51" s="68" t="str">
        <f t="shared" si="5"/>
        <v/>
      </c>
      <c r="G51" s="68" t="str">
        <f t="shared" si="5"/>
        <v/>
      </c>
      <c r="H51" s="68" t="str">
        <f t="shared" si="5"/>
        <v/>
      </c>
      <c r="I51" s="68" t="str">
        <f t="shared" si="5"/>
        <v/>
      </c>
      <c r="J51" s="68" t="str">
        <f t="shared" si="5"/>
        <v/>
      </c>
      <c r="K51" s="68" t="str">
        <f t="shared" si="5"/>
        <v/>
      </c>
      <c r="L51" s="68" t="str">
        <f t="shared" si="5"/>
        <v/>
      </c>
      <c r="M51" s="68" t="str">
        <f t="shared" si="5"/>
        <v/>
      </c>
      <c r="N51" s="68" t="str">
        <f t="shared" si="5"/>
        <v/>
      </c>
    </row>
    <row r="52" spans="1:14" x14ac:dyDescent="0.2">
      <c r="A52" s="55" t="s">
        <v>236</v>
      </c>
      <c r="B52" s="69" t="str">
        <f>B48</f>
        <v/>
      </c>
      <c r="C52" s="69" t="str">
        <f t="shared" ref="C52:D52" si="6">C48</f>
        <v/>
      </c>
      <c r="D52" s="69" t="str">
        <f t="shared" si="6"/>
        <v/>
      </c>
      <c r="E52" s="69" t="str">
        <f t="shared" ref="E52:N52" si="7">E48</f>
        <v/>
      </c>
      <c r="F52" s="69" t="str">
        <f t="shared" si="7"/>
        <v/>
      </c>
      <c r="G52" s="69" t="str">
        <f t="shared" si="7"/>
        <v/>
      </c>
      <c r="H52" s="69" t="str">
        <f t="shared" si="7"/>
        <v/>
      </c>
      <c r="I52" s="69" t="str">
        <f t="shared" si="7"/>
        <v/>
      </c>
      <c r="J52" s="69" t="str">
        <f t="shared" si="7"/>
        <v/>
      </c>
      <c r="K52" s="69" t="str">
        <f t="shared" si="7"/>
        <v/>
      </c>
      <c r="L52" s="69" t="str">
        <f t="shared" si="7"/>
        <v/>
      </c>
      <c r="M52" s="69" t="str">
        <f t="shared" si="7"/>
        <v/>
      </c>
      <c r="N52" s="69" t="str">
        <f t="shared" si="7"/>
        <v/>
      </c>
    </row>
    <row r="53" spans="1:14" ht="25.5" x14ac:dyDescent="0.2">
      <c r="A53" s="55" t="s">
        <v>239</v>
      </c>
      <c r="B53" s="69" t="str">
        <f>IF(ISERROR('1C-Analiza_fin_extinsa'!B21/'1C-Analiza_fin_extinsa'!B20),"",'1C-Analiza_fin_extinsa'!B21/'1C-Analiza_fin_extinsa'!B20)</f>
        <v/>
      </c>
      <c r="C53" s="69" t="str">
        <f>IF(ISERROR('1C-Analiza_fin_extinsa'!C21/'1C-Analiza_fin_extinsa'!C20),"",'1C-Analiza_fin_extinsa'!C21/'1C-Analiza_fin_extinsa'!C20)</f>
        <v/>
      </c>
      <c r="D53" s="69" t="str">
        <f>IF(ISERROR('1C-Analiza_fin_extinsa'!D21/'1C-Analiza_fin_extinsa'!D20),"",'1C-Analiza_fin_extinsa'!D21/'1C-Analiza_fin_extinsa'!D20)</f>
        <v/>
      </c>
      <c r="E53" s="69" t="str">
        <f>IF(ISERROR('1C-Analiza_fin_extinsa'!E21/'1C-Analiza_fin_extinsa'!E20),"",'1C-Analiza_fin_extinsa'!E21/'1C-Analiza_fin_extinsa'!E20)</f>
        <v/>
      </c>
      <c r="F53" s="69" t="str">
        <f>IF(ISERROR('1C-Analiza_fin_extinsa'!F21/'1C-Analiza_fin_extinsa'!F20),"",'1C-Analiza_fin_extinsa'!F21/'1C-Analiza_fin_extinsa'!F20)</f>
        <v/>
      </c>
      <c r="G53" s="69" t="str">
        <f>IF(ISERROR('1C-Analiza_fin_extinsa'!G21/'1C-Analiza_fin_extinsa'!G20),"",'1C-Analiza_fin_extinsa'!G21/'1C-Analiza_fin_extinsa'!G20)</f>
        <v/>
      </c>
      <c r="H53" s="69" t="str">
        <f>IF(ISERROR('1C-Analiza_fin_extinsa'!H21/'1C-Analiza_fin_extinsa'!H20),"",'1C-Analiza_fin_extinsa'!H21/'1C-Analiza_fin_extinsa'!H20)</f>
        <v/>
      </c>
      <c r="I53" s="69" t="str">
        <f>IF(ISERROR('1C-Analiza_fin_extinsa'!I21/'1C-Analiza_fin_extinsa'!I20),"",'1C-Analiza_fin_extinsa'!I21/'1C-Analiza_fin_extinsa'!I20)</f>
        <v/>
      </c>
      <c r="J53" s="69" t="str">
        <f>IF(ISERROR('1C-Analiza_fin_extinsa'!J21/'1C-Analiza_fin_extinsa'!J20),"",'1C-Analiza_fin_extinsa'!J21/'1C-Analiza_fin_extinsa'!J20)</f>
        <v/>
      </c>
      <c r="K53" s="69" t="str">
        <f>IF(ISERROR('1C-Analiza_fin_extinsa'!K21/'1C-Analiza_fin_extinsa'!K20),"",'1C-Analiza_fin_extinsa'!K21/'1C-Analiza_fin_extinsa'!K20)</f>
        <v/>
      </c>
      <c r="L53" s="69" t="str">
        <f>IF(ISERROR('1C-Analiza_fin_extinsa'!L21/'1C-Analiza_fin_extinsa'!L20),"",'1C-Analiza_fin_extinsa'!L21/'1C-Analiza_fin_extinsa'!L20)</f>
        <v/>
      </c>
      <c r="M53" s="69" t="str">
        <f>IF(ISERROR('1C-Analiza_fin_extinsa'!M21/'1C-Analiza_fin_extinsa'!M20),"",'1C-Analiza_fin_extinsa'!M21/'1C-Analiza_fin_extinsa'!M20)</f>
        <v/>
      </c>
      <c r="N53" s="69" t="str">
        <f>IF(ISERROR('1C-Analiza_fin_extinsa'!N21/'1C-Analiza_fin_extinsa'!N20),"",'1C-Analiza_fin_extinsa'!N21/'1C-Analiza_fin_extinsa'!N20)</f>
        <v/>
      </c>
    </row>
    <row r="54" spans="1:14" ht="38.25" x14ac:dyDescent="0.2">
      <c r="A54" s="5" t="s">
        <v>284</v>
      </c>
      <c r="B54" s="68" t="str">
        <f>IF(B44&lt;0,"nu se calculeaza",IF(ISERROR(('1C-Analiza_fin_extinsa'!B49-'1C-Analiza_fin_extinsa'!B45)/('1C-Analiza_fin_extinsa'!B20+'1C-Analiza_fin_extinsa'!B16)),"",('1C-Analiza_fin_extinsa'!B49-'1C-Analiza_fin_extinsa'!B45)/('1C-Analiza_fin_extinsa'!B20+'1C-Analiza_fin_extinsa'!B16)))</f>
        <v/>
      </c>
      <c r="C54" s="68" t="str">
        <f>IF(C44&lt;0,"nu se calculeaza",IF(ISERROR(('1C-Analiza_fin_extinsa'!C49-'1C-Analiza_fin_extinsa'!C45)/('1C-Analiza_fin_extinsa'!C20+'1C-Analiza_fin_extinsa'!C16)),"",('1C-Analiza_fin_extinsa'!C49-'1C-Analiza_fin_extinsa'!C45)/('1C-Analiza_fin_extinsa'!C20+'1C-Analiza_fin_extinsa'!C16)))</f>
        <v/>
      </c>
      <c r="D54" s="68" t="str">
        <f>IF(D44&lt;0,"nu se calculeaza",IF(ISERROR(('1C-Analiza_fin_extinsa'!D49-'1C-Analiza_fin_extinsa'!D45)/('1C-Analiza_fin_extinsa'!D20+'1C-Analiza_fin_extinsa'!D16)),"",('1C-Analiza_fin_extinsa'!D49-'1C-Analiza_fin_extinsa'!D45)/('1C-Analiza_fin_extinsa'!D20+'1C-Analiza_fin_extinsa'!D16)))</f>
        <v/>
      </c>
      <c r="E54" s="68" t="str">
        <f>IF(E44&lt;0,"nu se calculeaza",IF(ISERROR(('1C-Analiza_fin_extinsa'!E49-'1C-Analiza_fin_extinsa'!E45)/('1C-Analiza_fin_extinsa'!E20+'1C-Analiza_fin_extinsa'!E16)),"",('1C-Analiza_fin_extinsa'!E49-'1C-Analiza_fin_extinsa'!E45)/('1C-Analiza_fin_extinsa'!E20+'1C-Analiza_fin_extinsa'!E16)))</f>
        <v/>
      </c>
      <c r="F54" s="68" t="str">
        <f>IF(F44&lt;0,"nu se calculeaza",IF(ISERROR(('1C-Analiza_fin_extinsa'!F49-'1C-Analiza_fin_extinsa'!F45)/('1C-Analiza_fin_extinsa'!F20+'1C-Analiza_fin_extinsa'!F16)),"",('1C-Analiza_fin_extinsa'!F49-'1C-Analiza_fin_extinsa'!F45)/('1C-Analiza_fin_extinsa'!F20+'1C-Analiza_fin_extinsa'!F16)))</f>
        <v/>
      </c>
      <c r="G54" s="68" t="str">
        <f>IF(G44&lt;0,"nu se calculeaza",IF(ISERROR(('1C-Analiza_fin_extinsa'!G49-'1C-Analiza_fin_extinsa'!G45)/('1C-Analiza_fin_extinsa'!G20+'1C-Analiza_fin_extinsa'!G16)),"",('1C-Analiza_fin_extinsa'!G49-'1C-Analiza_fin_extinsa'!G45)/('1C-Analiza_fin_extinsa'!G20+'1C-Analiza_fin_extinsa'!G16)))</f>
        <v/>
      </c>
      <c r="H54" s="68" t="str">
        <f>IF(H44&lt;0,"nu se calculeaza",IF(ISERROR(('1C-Analiza_fin_extinsa'!H49-'1C-Analiza_fin_extinsa'!H45)/('1C-Analiza_fin_extinsa'!H20+'1C-Analiza_fin_extinsa'!H16)),"",('1C-Analiza_fin_extinsa'!H49-'1C-Analiza_fin_extinsa'!H45)/('1C-Analiza_fin_extinsa'!H20+'1C-Analiza_fin_extinsa'!H16)))</f>
        <v/>
      </c>
      <c r="I54" s="68" t="str">
        <f>IF(I44&lt;0,"nu se calculeaza",IF(ISERROR(('1C-Analiza_fin_extinsa'!I49-'1C-Analiza_fin_extinsa'!I45)/('1C-Analiza_fin_extinsa'!I20+'1C-Analiza_fin_extinsa'!I16)),"",('1C-Analiza_fin_extinsa'!I49-'1C-Analiza_fin_extinsa'!I45)/('1C-Analiza_fin_extinsa'!I20+'1C-Analiza_fin_extinsa'!I16)))</f>
        <v/>
      </c>
      <c r="J54" s="68" t="str">
        <f>IF(J44&lt;0,"nu se calculeaza",IF(ISERROR(('1C-Analiza_fin_extinsa'!J49-'1C-Analiza_fin_extinsa'!J45)/('1C-Analiza_fin_extinsa'!J20+'1C-Analiza_fin_extinsa'!J16)),"",('1C-Analiza_fin_extinsa'!J49-'1C-Analiza_fin_extinsa'!J45)/('1C-Analiza_fin_extinsa'!J20+'1C-Analiza_fin_extinsa'!J16)))</f>
        <v/>
      </c>
      <c r="K54" s="68" t="str">
        <f>IF(K44&lt;0,"nu se calculeaza",IF(ISERROR(('1C-Analiza_fin_extinsa'!K49-'1C-Analiza_fin_extinsa'!K45)/('1C-Analiza_fin_extinsa'!K20+'1C-Analiza_fin_extinsa'!K16)),"",('1C-Analiza_fin_extinsa'!K49-'1C-Analiza_fin_extinsa'!K45)/('1C-Analiza_fin_extinsa'!K20+'1C-Analiza_fin_extinsa'!K16)))</f>
        <v/>
      </c>
      <c r="L54" s="68" t="str">
        <f>IF(L44&lt;0,"nu se calculeaza",IF(ISERROR(('1C-Analiza_fin_extinsa'!L49-'1C-Analiza_fin_extinsa'!L45)/('1C-Analiza_fin_extinsa'!L20+'1C-Analiza_fin_extinsa'!L16)),"",('1C-Analiza_fin_extinsa'!L49-'1C-Analiza_fin_extinsa'!L45)/('1C-Analiza_fin_extinsa'!L20+'1C-Analiza_fin_extinsa'!L16)))</f>
        <v/>
      </c>
      <c r="M54" s="68" t="str">
        <f>IF(M44&lt;0,"nu se calculeaza",IF(ISERROR(('1C-Analiza_fin_extinsa'!M49-'1C-Analiza_fin_extinsa'!M45)/('1C-Analiza_fin_extinsa'!M20+'1C-Analiza_fin_extinsa'!M16)),"",('1C-Analiza_fin_extinsa'!M49-'1C-Analiza_fin_extinsa'!M45)/('1C-Analiza_fin_extinsa'!M20+'1C-Analiza_fin_extinsa'!M16)))</f>
        <v/>
      </c>
      <c r="N54" s="68" t="str">
        <f>IF(N44&lt;0,"nu se calculeaza",IF(ISERROR(('1C-Analiza_fin_extinsa'!N49-'1C-Analiza_fin_extinsa'!N45)/('1C-Analiza_fin_extinsa'!N20+'1C-Analiza_fin_extinsa'!N16)),"",('1C-Analiza_fin_extinsa'!N49-'1C-Analiza_fin_extinsa'!N45)/('1C-Analiza_fin_extinsa'!N20+'1C-Analiza_fin_extinsa'!N16)))</f>
        <v/>
      </c>
    </row>
    <row r="55" spans="1:14" ht="38.25" x14ac:dyDescent="0.2">
      <c r="A55" s="65" t="s">
        <v>283</v>
      </c>
      <c r="B55" s="23"/>
      <c r="C55" s="23"/>
      <c r="D55" s="23"/>
      <c r="E55" s="23"/>
      <c r="F55" s="23"/>
      <c r="G55" s="23"/>
      <c r="H55" s="23"/>
      <c r="I55" s="23"/>
      <c r="J55" s="23"/>
      <c r="K55" s="23"/>
      <c r="L55" s="23"/>
      <c r="M55" s="23"/>
      <c r="N55" s="23"/>
    </row>
    <row r="56" spans="1:14" s="53" customFormat="1" ht="15" x14ac:dyDescent="0.2">
      <c r="A56" s="55" t="s">
        <v>240</v>
      </c>
      <c r="B56" s="68" t="str">
        <f>IF(B44&lt;0,"nu se calculeaza",IF(ISERROR(('1C-Analiza_fin_extinsa'!B49-'1C-Analiza_fin_extinsa'!B45)/'1C-Analiza_fin_extinsa'!B25),"",('1C-Analiza_fin_extinsa'!B49-'1C-Analiza_fin_extinsa'!B45)/'1C-Analiza_fin_extinsa'!B25))</f>
        <v/>
      </c>
      <c r="C56" s="68" t="str">
        <f>IF(C44&lt;0,"nu se calculeaza",IF(ISERROR(('1C-Analiza_fin_extinsa'!C49-'1C-Analiza_fin_extinsa'!C45)/'1C-Analiza_fin_extinsa'!C25),"",('1C-Analiza_fin_extinsa'!C49-'1C-Analiza_fin_extinsa'!C45)/'1C-Analiza_fin_extinsa'!C25))</f>
        <v/>
      </c>
      <c r="D56" s="68" t="str">
        <f>IF(D44&lt;0,"nu se calculeaza",IF(ISERROR(('1C-Analiza_fin_extinsa'!D49-'1C-Analiza_fin_extinsa'!D45)/'1C-Analiza_fin_extinsa'!D25),"",('1C-Analiza_fin_extinsa'!D49-'1C-Analiza_fin_extinsa'!D45)/'1C-Analiza_fin_extinsa'!D25))</f>
        <v/>
      </c>
      <c r="E56" s="68" t="str">
        <f>IF(E44&lt;0,"nu se calculeaza",IF(ISERROR(('1C-Analiza_fin_extinsa'!E49-'1C-Analiza_fin_extinsa'!E45)/'1C-Analiza_fin_extinsa'!E25),"",('1C-Analiza_fin_extinsa'!E49-'1C-Analiza_fin_extinsa'!E45)/'1C-Analiza_fin_extinsa'!E25))</f>
        <v/>
      </c>
      <c r="F56" s="68" t="str">
        <f>IF(F44&lt;0,"nu se calculeaza",IF(ISERROR(('1C-Analiza_fin_extinsa'!F49-'1C-Analiza_fin_extinsa'!F45)/'1C-Analiza_fin_extinsa'!F25),"",('1C-Analiza_fin_extinsa'!F49-'1C-Analiza_fin_extinsa'!F45)/'1C-Analiza_fin_extinsa'!F25))</f>
        <v/>
      </c>
      <c r="G56" s="68" t="str">
        <f>IF(G44&lt;0,"nu se calculeaza",IF(ISERROR(('1C-Analiza_fin_extinsa'!G49-'1C-Analiza_fin_extinsa'!G45)/'1C-Analiza_fin_extinsa'!G25),"",('1C-Analiza_fin_extinsa'!G49-'1C-Analiza_fin_extinsa'!G45)/'1C-Analiza_fin_extinsa'!G25))</f>
        <v/>
      </c>
      <c r="H56" s="68" t="str">
        <f>IF(H44&lt;0,"nu se calculeaza",IF(ISERROR(('1C-Analiza_fin_extinsa'!H49-'1C-Analiza_fin_extinsa'!H45)/'1C-Analiza_fin_extinsa'!H25),"",('1C-Analiza_fin_extinsa'!H49-'1C-Analiza_fin_extinsa'!H45)/'1C-Analiza_fin_extinsa'!H25))</f>
        <v/>
      </c>
      <c r="I56" s="68" t="str">
        <f>IF(I44&lt;0,"nu se calculeaza",IF(ISERROR(('1C-Analiza_fin_extinsa'!I49-'1C-Analiza_fin_extinsa'!I45)/'1C-Analiza_fin_extinsa'!I25),"",('1C-Analiza_fin_extinsa'!I49-'1C-Analiza_fin_extinsa'!I45)/'1C-Analiza_fin_extinsa'!I25))</f>
        <v/>
      </c>
      <c r="J56" s="68" t="str">
        <f>IF(J44&lt;0,"nu se calculeaza",IF(ISERROR(('1C-Analiza_fin_extinsa'!J49-'1C-Analiza_fin_extinsa'!J45)/'1C-Analiza_fin_extinsa'!J25),"",('1C-Analiza_fin_extinsa'!J49-'1C-Analiza_fin_extinsa'!J45)/'1C-Analiza_fin_extinsa'!J25))</f>
        <v/>
      </c>
      <c r="K56" s="68" t="str">
        <f>IF(K44&lt;0,"nu se calculeaza",IF(ISERROR(('1C-Analiza_fin_extinsa'!K49-'1C-Analiza_fin_extinsa'!K45)/'1C-Analiza_fin_extinsa'!K25),"",('1C-Analiza_fin_extinsa'!K49-'1C-Analiza_fin_extinsa'!K45)/'1C-Analiza_fin_extinsa'!K25))</f>
        <v/>
      </c>
      <c r="L56" s="68" t="str">
        <f>IF(L44&lt;0,"nu se calculeaza",IF(ISERROR(('1C-Analiza_fin_extinsa'!L49-'1C-Analiza_fin_extinsa'!L45)/'1C-Analiza_fin_extinsa'!L25),"",('1C-Analiza_fin_extinsa'!L49-'1C-Analiza_fin_extinsa'!L45)/'1C-Analiza_fin_extinsa'!L25))</f>
        <v/>
      </c>
      <c r="M56" s="68" t="str">
        <f>IF(M44&lt;0,"nu se calculeaza",IF(ISERROR(('1C-Analiza_fin_extinsa'!M49-'1C-Analiza_fin_extinsa'!M45)/'1C-Analiza_fin_extinsa'!M25),"",('1C-Analiza_fin_extinsa'!M49-'1C-Analiza_fin_extinsa'!M45)/'1C-Analiza_fin_extinsa'!M25))</f>
        <v/>
      </c>
      <c r="N56" s="68" t="str">
        <f>IF(N44&lt;0,"nu se calculeaza",IF(ISERROR(('1C-Analiza_fin_extinsa'!N49-'1C-Analiza_fin_extinsa'!N45)/'1C-Analiza_fin_extinsa'!N25),"",('1C-Analiza_fin_extinsa'!N49-'1C-Analiza_fin_extinsa'!N45)/'1C-Analiza_fin_extinsa'!N25))</f>
        <v/>
      </c>
    </row>
    <row r="57" spans="1:14" x14ac:dyDescent="0.2">
      <c r="A57" s="55" t="s">
        <v>236</v>
      </c>
      <c r="B57" s="69" t="str">
        <f>B48</f>
        <v/>
      </c>
      <c r="C57" s="69" t="str">
        <f t="shared" ref="C57:D57" si="8">C48</f>
        <v/>
      </c>
      <c r="D57" s="69" t="str">
        <f t="shared" si="8"/>
        <v/>
      </c>
      <c r="E57" s="69" t="str">
        <f t="shared" ref="E57:N57" si="9">E48</f>
        <v/>
      </c>
      <c r="F57" s="69" t="str">
        <f t="shared" si="9"/>
        <v/>
      </c>
      <c r="G57" s="69" t="str">
        <f t="shared" si="9"/>
        <v/>
      </c>
      <c r="H57" s="69" t="str">
        <f t="shared" si="9"/>
        <v/>
      </c>
      <c r="I57" s="69" t="str">
        <f t="shared" si="9"/>
        <v/>
      </c>
      <c r="J57" s="69" t="str">
        <f t="shared" si="9"/>
        <v/>
      </c>
      <c r="K57" s="69" t="str">
        <f t="shared" si="9"/>
        <v/>
      </c>
      <c r="L57" s="69" t="str">
        <f t="shared" si="9"/>
        <v/>
      </c>
      <c r="M57" s="69" t="str">
        <f t="shared" si="9"/>
        <v/>
      </c>
      <c r="N57" s="69" t="str">
        <f t="shared" si="9"/>
        <v/>
      </c>
    </row>
    <row r="58" spans="1:14" ht="25.5" x14ac:dyDescent="0.2">
      <c r="A58" s="55" t="s">
        <v>241</v>
      </c>
      <c r="B58" s="69" t="str">
        <f>IF(ISERROR(('1C-Analiza_fin_extinsa'!B21/('1C-Analiza_fin_extinsa'!B20+'1C-Analiza_fin_extinsa'!B16))),"",('1C-Analiza_fin_extinsa'!B21/('1C-Analiza_fin_extinsa'!B20+'1C-Analiza_fin_extinsa'!B16)))</f>
        <v/>
      </c>
      <c r="C58" s="69" t="str">
        <f>IF(ISERROR(('1C-Analiza_fin_extinsa'!C21/('1C-Analiza_fin_extinsa'!C20+'1C-Analiza_fin_extinsa'!C16))),"",('1C-Analiza_fin_extinsa'!C21/('1C-Analiza_fin_extinsa'!C20+'1C-Analiza_fin_extinsa'!C16)))</f>
        <v/>
      </c>
      <c r="D58" s="69" t="str">
        <f>IF(ISERROR(('1C-Analiza_fin_extinsa'!D21/('1C-Analiza_fin_extinsa'!D20+'1C-Analiza_fin_extinsa'!D16))),"",('1C-Analiza_fin_extinsa'!D21/('1C-Analiza_fin_extinsa'!D20+'1C-Analiza_fin_extinsa'!D16)))</f>
        <v/>
      </c>
      <c r="E58" s="69" t="str">
        <f>IF(ISERROR(('1C-Analiza_fin_extinsa'!E21/('1C-Analiza_fin_extinsa'!E20+'1C-Analiza_fin_extinsa'!E16))),"",('1C-Analiza_fin_extinsa'!E21/('1C-Analiza_fin_extinsa'!E20+'1C-Analiza_fin_extinsa'!E16)))</f>
        <v/>
      </c>
      <c r="F58" s="69" t="str">
        <f>IF(ISERROR(('1C-Analiza_fin_extinsa'!F21/('1C-Analiza_fin_extinsa'!F20+'1C-Analiza_fin_extinsa'!F16))),"",('1C-Analiza_fin_extinsa'!F21/('1C-Analiza_fin_extinsa'!F20+'1C-Analiza_fin_extinsa'!F16)))</f>
        <v/>
      </c>
      <c r="G58" s="69" t="str">
        <f>IF(ISERROR(('1C-Analiza_fin_extinsa'!G21/('1C-Analiza_fin_extinsa'!G20+'1C-Analiza_fin_extinsa'!G16))),"",('1C-Analiza_fin_extinsa'!G21/('1C-Analiza_fin_extinsa'!G20+'1C-Analiza_fin_extinsa'!G16)))</f>
        <v/>
      </c>
      <c r="H58" s="69" t="str">
        <f>IF(ISERROR(('1C-Analiza_fin_extinsa'!H21/('1C-Analiza_fin_extinsa'!H20+'1C-Analiza_fin_extinsa'!H16))),"",('1C-Analiza_fin_extinsa'!H21/('1C-Analiza_fin_extinsa'!H20+'1C-Analiza_fin_extinsa'!H16)))</f>
        <v/>
      </c>
      <c r="I58" s="69" t="str">
        <f>IF(ISERROR(('1C-Analiza_fin_extinsa'!I21/('1C-Analiza_fin_extinsa'!I20+'1C-Analiza_fin_extinsa'!I16))),"",('1C-Analiza_fin_extinsa'!I21/('1C-Analiza_fin_extinsa'!I20+'1C-Analiza_fin_extinsa'!I16)))</f>
        <v/>
      </c>
      <c r="J58" s="69" t="str">
        <f>IF(ISERROR(('1C-Analiza_fin_extinsa'!J21/('1C-Analiza_fin_extinsa'!J20+'1C-Analiza_fin_extinsa'!J16))),"",('1C-Analiza_fin_extinsa'!J21/('1C-Analiza_fin_extinsa'!J20+'1C-Analiza_fin_extinsa'!J16)))</f>
        <v/>
      </c>
      <c r="K58" s="69" t="str">
        <f>IF(ISERROR(('1C-Analiza_fin_extinsa'!K21/('1C-Analiza_fin_extinsa'!K20+'1C-Analiza_fin_extinsa'!K16))),"",('1C-Analiza_fin_extinsa'!K21/('1C-Analiza_fin_extinsa'!K20+'1C-Analiza_fin_extinsa'!K16)))</f>
        <v/>
      </c>
      <c r="L58" s="69" t="str">
        <f>IF(ISERROR(('1C-Analiza_fin_extinsa'!L21/('1C-Analiza_fin_extinsa'!L20+'1C-Analiza_fin_extinsa'!L16))),"",('1C-Analiza_fin_extinsa'!L21/('1C-Analiza_fin_extinsa'!L20+'1C-Analiza_fin_extinsa'!L16)))</f>
        <v/>
      </c>
      <c r="M58" s="69" t="str">
        <f>IF(ISERROR(('1C-Analiza_fin_extinsa'!M21/('1C-Analiza_fin_extinsa'!M20+'1C-Analiza_fin_extinsa'!M16))),"",('1C-Analiza_fin_extinsa'!M21/('1C-Analiza_fin_extinsa'!M20+'1C-Analiza_fin_extinsa'!M16)))</f>
        <v/>
      </c>
      <c r="N58" s="69" t="str">
        <f>IF(ISERROR(('1C-Analiza_fin_extinsa'!N21/('1C-Analiza_fin_extinsa'!N20+'1C-Analiza_fin_extinsa'!N16))),"",('1C-Analiza_fin_extinsa'!N21/('1C-Analiza_fin_extinsa'!N20+'1C-Analiza_fin_extinsa'!N16)))</f>
        <v/>
      </c>
    </row>
    <row r="59" spans="1:14" x14ac:dyDescent="0.2">
      <c r="A59" s="5" t="s">
        <v>242</v>
      </c>
      <c r="B59" s="70" t="str">
        <f>IF(ISERROR(B49-B54),"",B49-B54)</f>
        <v/>
      </c>
      <c r="C59" s="70" t="str">
        <f t="shared" ref="C59:N59" si="10">IF(ISERROR(C49-C54),"",C49-C54)</f>
        <v/>
      </c>
      <c r="D59" s="70" t="str">
        <f t="shared" si="10"/>
        <v/>
      </c>
      <c r="E59" s="70" t="str">
        <f t="shared" si="10"/>
        <v/>
      </c>
      <c r="F59" s="70" t="str">
        <f t="shared" si="10"/>
        <v/>
      </c>
      <c r="G59" s="70" t="str">
        <f t="shared" si="10"/>
        <v/>
      </c>
      <c r="H59" s="70" t="str">
        <f t="shared" si="10"/>
        <v/>
      </c>
      <c r="I59" s="70" t="str">
        <f t="shared" si="10"/>
        <v/>
      </c>
      <c r="J59" s="70" t="str">
        <f t="shared" si="10"/>
        <v/>
      </c>
      <c r="K59" s="70" t="str">
        <f t="shared" si="10"/>
        <v/>
      </c>
      <c r="L59" s="70" t="str">
        <f t="shared" si="10"/>
        <v/>
      </c>
      <c r="M59" s="70" t="str">
        <f t="shared" si="10"/>
        <v/>
      </c>
      <c r="N59" s="70" t="str">
        <f t="shared" si="10"/>
        <v/>
      </c>
    </row>
    <row r="60" spans="1:14" s="53" customFormat="1" ht="15" x14ac:dyDescent="0.2">
      <c r="A60" s="71"/>
      <c r="B60" s="35"/>
      <c r="C60" s="35"/>
      <c r="D60" s="35"/>
    </row>
    <row r="61" spans="1:14" s="193" customFormat="1" x14ac:dyDescent="0.2">
      <c r="A61" s="196" t="s">
        <v>102</v>
      </c>
      <c r="B61" s="189" t="str">
        <f>'1A-Bilant'!B5</f>
        <v>N-2</v>
      </c>
      <c r="C61" s="189" t="str">
        <f>'1A-Bilant'!C5</f>
        <v>N-1</v>
      </c>
      <c r="D61" s="189" t="str">
        <f>'1A-Bilant'!D5</f>
        <v>N</v>
      </c>
      <c r="E61" s="189">
        <f>'1A-Bilant'!E5</f>
        <v>1</v>
      </c>
      <c r="F61" s="189">
        <f>'1A-Bilant'!F5</f>
        <v>2</v>
      </c>
      <c r="G61" s="189">
        <f>'1A-Bilant'!G5</f>
        <v>3</v>
      </c>
      <c r="H61" s="189">
        <f>'1A-Bilant'!H5</f>
        <v>4</v>
      </c>
      <c r="I61" s="189">
        <f>'1A-Bilant'!I5</f>
        <v>5</v>
      </c>
      <c r="J61" s="189">
        <f>'1A-Bilant'!J5</f>
        <v>6</v>
      </c>
      <c r="K61" s="189">
        <f>'1A-Bilant'!K5</f>
        <v>7</v>
      </c>
      <c r="L61" s="189">
        <f>'1A-Bilant'!L5</f>
        <v>8</v>
      </c>
      <c r="M61" s="189">
        <f>'1A-Bilant'!M5</f>
        <v>9</v>
      </c>
      <c r="N61" s="189">
        <f>'1A-Bilant'!N5</f>
        <v>10</v>
      </c>
    </row>
    <row r="62" spans="1:14" ht="25.5" x14ac:dyDescent="0.2">
      <c r="A62" s="55" t="s">
        <v>243</v>
      </c>
      <c r="B62" s="72" t="str">
        <f>IF(ISERROR(('1C-Analiza_fin_extinsa'!B21*360)/'1C-Analiza_fin_extinsa'!B25),"",('1C-Analiza_fin_extinsa'!B21*360)/'1C-Analiza_fin_extinsa'!B25)</f>
        <v/>
      </c>
      <c r="C62" s="72" t="str">
        <f>IF(ISERROR(('1C-Analiza_fin_extinsa'!C21*360)/'1C-Analiza_fin_extinsa'!C25),"",('1C-Analiza_fin_extinsa'!C21*360)/'1C-Analiza_fin_extinsa'!C25)</f>
        <v/>
      </c>
      <c r="D62" s="72" t="str">
        <f>IF(ISERROR(('1C-Analiza_fin_extinsa'!D21*360)/'1C-Analiza_fin_extinsa'!D25),"",('1C-Analiza_fin_extinsa'!D21*360)/'1C-Analiza_fin_extinsa'!D25)</f>
        <v/>
      </c>
      <c r="E62" s="72" t="str">
        <f>IF(ISERROR(('1C-Analiza_fin_extinsa'!E21*360)/'1C-Analiza_fin_extinsa'!E25),"",('1C-Analiza_fin_extinsa'!E21*360)/'1C-Analiza_fin_extinsa'!E25)</f>
        <v/>
      </c>
      <c r="F62" s="72" t="str">
        <f>IF(ISERROR(('1C-Analiza_fin_extinsa'!F21*360)/'1C-Analiza_fin_extinsa'!F25),"",('1C-Analiza_fin_extinsa'!F21*360)/'1C-Analiza_fin_extinsa'!F25)</f>
        <v/>
      </c>
      <c r="G62" s="72" t="str">
        <f>IF(ISERROR(('1C-Analiza_fin_extinsa'!G21*360)/'1C-Analiza_fin_extinsa'!G25),"",('1C-Analiza_fin_extinsa'!G21*360)/'1C-Analiza_fin_extinsa'!G25)</f>
        <v/>
      </c>
      <c r="H62" s="72" t="str">
        <f>IF(ISERROR(('1C-Analiza_fin_extinsa'!H21*360)/'1C-Analiza_fin_extinsa'!H25),"",('1C-Analiza_fin_extinsa'!H21*360)/'1C-Analiza_fin_extinsa'!H25)</f>
        <v/>
      </c>
      <c r="I62" s="72" t="str">
        <f>IF(ISERROR(('1C-Analiza_fin_extinsa'!I21*360)/'1C-Analiza_fin_extinsa'!I25),"",('1C-Analiza_fin_extinsa'!I21*360)/'1C-Analiza_fin_extinsa'!I25)</f>
        <v/>
      </c>
      <c r="J62" s="72" t="str">
        <f>IF(ISERROR(('1C-Analiza_fin_extinsa'!J21*360)/'1C-Analiza_fin_extinsa'!J25),"",('1C-Analiza_fin_extinsa'!J21*360)/'1C-Analiza_fin_extinsa'!J25)</f>
        <v/>
      </c>
      <c r="K62" s="72" t="str">
        <f>IF(ISERROR(('1C-Analiza_fin_extinsa'!K21*360)/'1C-Analiza_fin_extinsa'!K25),"",('1C-Analiza_fin_extinsa'!K21*360)/'1C-Analiza_fin_extinsa'!K25)</f>
        <v/>
      </c>
      <c r="L62" s="72" t="str">
        <f>IF(ISERROR(('1C-Analiza_fin_extinsa'!L21*360)/'1C-Analiza_fin_extinsa'!L25),"",('1C-Analiza_fin_extinsa'!L21*360)/'1C-Analiza_fin_extinsa'!L25)</f>
        <v/>
      </c>
      <c r="M62" s="72" t="str">
        <f>IF(ISERROR(('1C-Analiza_fin_extinsa'!M21*360)/'1C-Analiza_fin_extinsa'!M25),"",('1C-Analiza_fin_extinsa'!M21*360)/'1C-Analiza_fin_extinsa'!M25)</f>
        <v/>
      </c>
      <c r="N62" s="72" t="str">
        <f>IF(ISERROR(('1C-Analiza_fin_extinsa'!N21*360)/'1C-Analiza_fin_extinsa'!N25),"",('1C-Analiza_fin_extinsa'!N21*360)/'1C-Analiza_fin_extinsa'!N25)</f>
        <v/>
      </c>
    </row>
    <row r="63" spans="1:14" s="53" customFormat="1" ht="25.5" x14ac:dyDescent="0.2">
      <c r="A63" s="55" t="s">
        <v>244</v>
      </c>
      <c r="B63" s="72" t="str">
        <f>IF(ISERROR(('1C-Analiza_fin_extinsa'!B4*360)/'1C-Analiza_fin_extinsa'!B25),"",('1C-Analiza_fin_extinsa'!B4*360)/'1C-Analiza_fin_extinsa'!B25)</f>
        <v/>
      </c>
      <c r="C63" s="72" t="str">
        <f>IF(ISERROR(('1C-Analiza_fin_extinsa'!C4*360)/'1C-Analiza_fin_extinsa'!C25),"",('1C-Analiza_fin_extinsa'!C4*360)/'1C-Analiza_fin_extinsa'!C25)</f>
        <v/>
      </c>
      <c r="D63" s="72" t="str">
        <f>IF(ISERROR(('1C-Analiza_fin_extinsa'!D4*360)/'1C-Analiza_fin_extinsa'!D25),"",('1C-Analiza_fin_extinsa'!D4*360)/'1C-Analiza_fin_extinsa'!D25)</f>
        <v/>
      </c>
      <c r="E63" s="72" t="str">
        <f>IF(ISERROR(('1C-Analiza_fin_extinsa'!E4*360)/'1C-Analiza_fin_extinsa'!E25),"",('1C-Analiza_fin_extinsa'!E4*360)/'1C-Analiza_fin_extinsa'!E25)</f>
        <v/>
      </c>
      <c r="F63" s="72" t="str">
        <f>IF(ISERROR(('1C-Analiza_fin_extinsa'!F4*360)/'1C-Analiza_fin_extinsa'!F25),"",('1C-Analiza_fin_extinsa'!F4*360)/'1C-Analiza_fin_extinsa'!F25)</f>
        <v/>
      </c>
      <c r="G63" s="72" t="str">
        <f>IF(ISERROR(('1C-Analiza_fin_extinsa'!G4*360)/'1C-Analiza_fin_extinsa'!G25),"",('1C-Analiza_fin_extinsa'!G4*360)/'1C-Analiza_fin_extinsa'!G25)</f>
        <v/>
      </c>
      <c r="H63" s="72" t="str">
        <f>IF(ISERROR(('1C-Analiza_fin_extinsa'!H4*360)/'1C-Analiza_fin_extinsa'!H25),"",('1C-Analiza_fin_extinsa'!H4*360)/'1C-Analiza_fin_extinsa'!H25)</f>
        <v/>
      </c>
      <c r="I63" s="72" t="str">
        <f>IF(ISERROR(('1C-Analiza_fin_extinsa'!I4*360)/'1C-Analiza_fin_extinsa'!I25),"",('1C-Analiza_fin_extinsa'!I4*360)/'1C-Analiza_fin_extinsa'!I25)</f>
        <v/>
      </c>
      <c r="J63" s="72" t="str">
        <f>IF(ISERROR(('1C-Analiza_fin_extinsa'!J4*360)/'1C-Analiza_fin_extinsa'!J25),"",('1C-Analiza_fin_extinsa'!J4*360)/'1C-Analiza_fin_extinsa'!J25)</f>
        <v/>
      </c>
      <c r="K63" s="72" t="str">
        <f>IF(ISERROR(('1C-Analiza_fin_extinsa'!K4*360)/'1C-Analiza_fin_extinsa'!K25),"",('1C-Analiza_fin_extinsa'!K4*360)/'1C-Analiza_fin_extinsa'!K25)</f>
        <v/>
      </c>
      <c r="L63" s="72" t="str">
        <f>IF(ISERROR(('1C-Analiza_fin_extinsa'!L4*360)/'1C-Analiza_fin_extinsa'!L25),"",('1C-Analiza_fin_extinsa'!L4*360)/'1C-Analiza_fin_extinsa'!L25)</f>
        <v/>
      </c>
      <c r="M63" s="72" t="str">
        <f>IF(ISERROR(('1C-Analiza_fin_extinsa'!M4*360)/'1C-Analiza_fin_extinsa'!M25),"",('1C-Analiza_fin_extinsa'!M4*360)/'1C-Analiza_fin_extinsa'!M25)</f>
        <v/>
      </c>
      <c r="N63" s="72" t="str">
        <f>IF(ISERROR(('1C-Analiza_fin_extinsa'!N4*360)/'1C-Analiza_fin_extinsa'!N25),"",('1C-Analiza_fin_extinsa'!N4*360)/'1C-Analiza_fin_extinsa'!N25)</f>
        <v/>
      </c>
    </row>
    <row r="64" spans="1:14" ht="25.5" x14ac:dyDescent="0.2">
      <c r="A64" s="55" t="s">
        <v>245</v>
      </c>
      <c r="B64" s="72" t="str">
        <f>IF(ISERROR(('1C-Analiza_fin_extinsa'!B5*360)/'1C-Analiza_fin_extinsa'!B25),"",('1C-Analiza_fin_extinsa'!B5*360)/'1C-Analiza_fin_extinsa'!B25)</f>
        <v/>
      </c>
      <c r="C64" s="72" t="str">
        <f>IF(ISERROR(('1C-Analiza_fin_extinsa'!C5*360)/'1C-Analiza_fin_extinsa'!C25),"",('1C-Analiza_fin_extinsa'!C5*360)/'1C-Analiza_fin_extinsa'!C25)</f>
        <v/>
      </c>
      <c r="D64" s="72" t="str">
        <f>IF(ISERROR(('1C-Analiza_fin_extinsa'!D5*360)/'1C-Analiza_fin_extinsa'!D25),"",('1C-Analiza_fin_extinsa'!D5*360)/'1C-Analiza_fin_extinsa'!D25)</f>
        <v/>
      </c>
      <c r="E64" s="72" t="str">
        <f>IF(ISERROR(('1C-Analiza_fin_extinsa'!E5*360)/'1C-Analiza_fin_extinsa'!E25),"",('1C-Analiza_fin_extinsa'!E5*360)/'1C-Analiza_fin_extinsa'!E25)</f>
        <v/>
      </c>
      <c r="F64" s="72" t="str">
        <f>IF(ISERROR(('1C-Analiza_fin_extinsa'!F5*360)/'1C-Analiza_fin_extinsa'!F25),"",('1C-Analiza_fin_extinsa'!F5*360)/'1C-Analiza_fin_extinsa'!F25)</f>
        <v/>
      </c>
      <c r="G64" s="72" t="str">
        <f>IF(ISERROR(('1C-Analiza_fin_extinsa'!G5*360)/'1C-Analiza_fin_extinsa'!G25),"",('1C-Analiza_fin_extinsa'!G5*360)/'1C-Analiza_fin_extinsa'!G25)</f>
        <v/>
      </c>
      <c r="H64" s="72" t="str">
        <f>IF(ISERROR(('1C-Analiza_fin_extinsa'!H5*360)/'1C-Analiza_fin_extinsa'!H25),"",('1C-Analiza_fin_extinsa'!H5*360)/'1C-Analiza_fin_extinsa'!H25)</f>
        <v/>
      </c>
      <c r="I64" s="72" t="str">
        <f>IF(ISERROR(('1C-Analiza_fin_extinsa'!I5*360)/'1C-Analiza_fin_extinsa'!I25),"",('1C-Analiza_fin_extinsa'!I5*360)/'1C-Analiza_fin_extinsa'!I25)</f>
        <v/>
      </c>
      <c r="J64" s="72" t="str">
        <f>IF(ISERROR(('1C-Analiza_fin_extinsa'!J5*360)/'1C-Analiza_fin_extinsa'!J25),"",('1C-Analiza_fin_extinsa'!J5*360)/'1C-Analiza_fin_extinsa'!J25)</f>
        <v/>
      </c>
      <c r="K64" s="72" t="str">
        <f>IF(ISERROR(('1C-Analiza_fin_extinsa'!K5*360)/'1C-Analiza_fin_extinsa'!K25),"",('1C-Analiza_fin_extinsa'!K5*360)/'1C-Analiza_fin_extinsa'!K25)</f>
        <v/>
      </c>
      <c r="L64" s="72" t="str">
        <f>IF(ISERROR(('1C-Analiza_fin_extinsa'!L5*360)/'1C-Analiza_fin_extinsa'!L25),"",('1C-Analiza_fin_extinsa'!L5*360)/'1C-Analiza_fin_extinsa'!L25)</f>
        <v/>
      </c>
      <c r="M64" s="72" t="str">
        <f>IF(ISERROR(('1C-Analiza_fin_extinsa'!M5*360)/'1C-Analiza_fin_extinsa'!M25),"",('1C-Analiza_fin_extinsa'!M5*360)/'1C-Analiza_fin_extinsa'!M25)</f>
        <v/>
      </c>
      <c r="N64" s="72" t="str">
        <f>IF(ISERROR(('1C-Analiza_fin_extinsa'!N5*360)/'1C-Analiza_fin_extinsa'!N25),"",('1C-Analiza_fin_extinsa'!N5*360)/'1C-Analiza_fin_extinsa'!N25)</f>
        <v/>
      </c>
    </row>
    <row r="65" spans="1:14" ht="25.5" x14ac:dyDescent="0.2">
      <c r="A65" s="55" t="s">
        <v>246</v>
      </c>
      <c r="B65" s="72" t="str">
        <f>IF(ISERROR(('1C-Analiza_fin_extinsa'!B6*360)/'1C-Analiza_fin_extinsa'!B25),"",('1C-Analiza_fin_extinsa'!B6*360)/'1C-Analiza_fin_extinsa'!B25)</f>
        <v/>
      </c>
      <c r="C65" s="72" t="str">
        <f>IF(ISERROR(('1C-Analiza_fin_extinsa'!C6*360)/'1C-Analiza_fin_extinsa'!C25),"",('1C-Analiza_fin_extinsa'!C6*360)/'1C-Analiza_fin_extinsa'!C25)</f>
        <v/>
      </c>
      <c r="D65" s="72" t="str">
        <f>IF(ISERROR(('1C-Analiza_fin_extinsa'!D6*360)/'1C-Analiza_fin_extinsa'!D25),"",('1C-Analiza_fin_extinsa'!D6*360)/'1C-Analiza_fin_extinsa'!D25)</f>
        <v/>
      </c>
      <c r="E65" s="72" t="str">
        <f>IF(ISERROR(('1C-Analiza_fin_extinsa'!E6*360)/'1C-Analiza_fin_extinsa'!E25),"",('1C-Analiza_fin_extinsa'!E6*360)/'1C-Analiza_fin_extinsa'!E25)</f>
        <v/>
      </c>
      <c r="F65" s="72" t="str">
        <f>IF(ISERROR(('1C-Analiza_fin_extinsa'!F6*360)/'1C-Analiza_fin_extinsa'!F25),"",('1C-Analiza_fin_extinsa'!F6*360)/'1C-Analiza_fin_extinsa'!F25)</f>
        <v/>
      </c>
      <c r="G65" s="72" t="str">
        <f>IF(ISERROR(('1C-Analiza_fin_extinsa'!G6*360)/'1C-Analiza_fin_extinsa'!G25),"",('1C-Analiza_fin_extinsa'!G6*360)/'1C-Analiza_fin_extinsa'!G25)</f>
        <v/>
      </c>
      <c r="H65" s="72" t="str">
        <f>IF(ISERROR(('1C-Analiza_fin_extinsa'!H6*360)/'1C-Analiza_fin_extinsa'!H25),"",('1C-Analiza_fin_extinsa'!H6*360)/'1C-Analiza_fin_extinsa'!H25)</f>
        <v/>
      </c>
      <c r="I65" s="72" t="str">
        <f>IF(ISERROR(('1C-Analiza_fin_extinsa'!I6*360)/'1C-Analiza_fin_extinsa'!I25),"",('1C-Analiza_fin_extinsa'!I6*360)/'1C-Analiza_fin_extinsa'!I25)</f>
        <v/>
      </c>
      <c r="J65" s="72" t="str">
        <f>IF(ISERROR(('1C-Analiza_fin_extinsa'!J6*360)/'1C-Analiza_fin_extinsa'!J25),"",('1C-Analiza_fin_extinsa'!J6*360)/'1C-Analiza_fin_extinsa'!J25)</f>
        <v/>
      </c>
      <c r="K65" s="72" t="str">
        <f>IF(ISERROR(('1C-Analiza_fin_extinsa'!K6*360)/'1C-Analiza_fin_extinsa'!K25),"",('1C-Analiza_fin_extinsa'!K6*360)/'1C-Analiza_fin_extinsa'!K25)</f>
        <v/>
      </c>
      <c r="L65" s="72" t="str">
        <f>IF(ISERROR(('1C-Analiza_fin_extinsa'!L6*360)/'1C-Analiza_fin_extinsa'!L25),"",('1C-Analiza_fin_extinsa'!L6*360)/'1C-Analiza_fin_extinsa'!L25)</f>
        <v/>
      </c>
      <c r="M65" s="72" t="str">
        <f>IF(ISERROR(('1C-Analiza_fin_extinsa'!M6*360)/'1C-Analiza_fin_extinsa'!M25),"",('1C-Analiza_fin_extinsa'!M6*360)/'1C-Analiza_fin_extinsa'!M25)</f>
        <v/>
      </c>
      <c r="N65" s="72" t="str">
        <f>IF(ISERROR(('1C-Analiza_fin_extinsa'!N6*360)/'1C-Analiza_fin_extinsa'!N25),"",('1C-Analiza_fin_extinsa'!N6*360)/'1C-Analiza_fin_extinsa'!N25)</f>
        <v/>
      </c>
    </row>
    <row r="66" spans="1:14" ht="25.5" x14ac:dyDescent="0.2">
      <c r="A66" s="55" t="s">
        <v>247</v>
      </c>
      <c r="B66" s="72" t="str">
        <f>IF(ISERROR(('1C-Analiza_fin_extinsa'!B7*360)/'1C-Analiza_fin_extinsa'!B25),"",('1C-Analiza_fin_extinsa'!B7*360)/'1C-Analiza_fin_extinsa'!B25)</f>
        <v/>
      </c>
      <c r="C66" s="72" t="str">
        <f>IF(ISERROR(('1C-Analiza_fin_extinsa'!C7*360)/'1C-Analiza_fin_extinsa'!C25),"",('1C-Analiza_fin_extinsa'!C7*360)/'1C-Analiza_fin_extinsa'!C25)</f>
        <v/>
      </c>
      <c r="D66" s="72" t="str">
        <f>IF(ISERROR(('1C-Analiza_fin_extinsa'!D7*360)/'1C-Analiza_fin_extinsa'!D25),"",('1C-Analiza_fin_extinsa'!D7*360)/'1C-Analiza_fin_extinsa'!D25)</f>
        <v/>
      </c>
      <c r="E66" s="72" t="str">
        <f>IF(ISERROR(('1C-Analiza_fin_extinsa'!E7*360)/'1C-Analiza_fin_extinsa'!E25),"",('1C-Analiza_fin_extinsa'!E7*360)/'1C-Analiza_fin_extinsa'!E25)</f>
        <v/>
      </c>
      <c r="F66" s="72" t="str">
        <f>IF(ISERROR(('1C-Analiza_fin_extinsa'!F7*360)/'1C-Analiza_fin_extinsa'!F25),"",('1C-Analiza_fin_extinsa'!F7*360)/'1C-Analiza_fin_extinsa'!F25)</f>
        <v/>
      </c>
      <c r="G66" s="72" t="str">
        <f>IF(ISERROR(('1C-Analiza_fin_extinsa'!G7*360)/'1C-Analiza_fin_extinsa'!G25),"",('1C-Analiza_fin_extinsa'!G7*360)/'1C-Analiza_fin_extinsa'!G25)</f>
        <v/>
      </c>
      <c r="H66" s="72" t="str">
        <f>IF(ISERROR(('1C-Analiza_fin_extinsa'!H7*360)/'1C-Analiza_fin_extinsa'!H25),"",('1C-Analiza_fin_extinsa'!H7*360)/'1C-Analiza_fin_extinsa'!H25)</f>
        <v/>
      </c>
      <c r="I66" s="72" t="str">
        <f>IF(ISERROR(('1C-Analiza_fin_extinsa'!I7*360)/'1C-Analiza_fin_extinsa'!I25),"",('1C-Analiza_fin_extinsa'!I7*360)/'1C-Analiza_fin_extinsa'!I25)</f>
        <v/>
      </c>
      <c r="J66" s="72" t="str">
        <f>IF(ISERROR(('1C-Analiza_fin_extinsa'!J7*360)/'1C-Analiza_fin_extinsa'!J25),"",('1C-Analiza_fin_extinsa'!J7*360)/'1C-Analiza_fin_extinsa'!J25)</f>
        <v/>
      </c>
      <c r="K66" s="72" t="str">
        <f>IF(ISERROR(('1C-Analiza_fin_extinsa'!K7*360)/'1C-Analiza_fin_extinsa'!K25),"",('1C-Analiza_fin_extinsa'!K7*360)/'1C-Analiza_fin_extinsa'!K25)</f>
        <v/>
      </c>
      <c r="L66" s="72" t="str">
        <f>IF(ISERROR(('1C-Analiza_fin_extinsa'!L7*360)/'1C-Analiza_fin_extinsa'!L25),"",('1C-Analiza_fin_extinsa'!L7*360)/'1C-Analiza_fin_extinsa'!L25)</f>
        <v/>
      </c>
      <c r="M66" s="72" t="str">
        <f>IF(ISERROR(('1C-Analiza_fin_extinsa'!M7*360)/'1C-Analiza_fin_extinsa'!M25),"",('1C-Analiza_fin_extinsa'!M7*360)/'1C-Analiza_fin_extinsa'!M25)</f>
        <v/>
      </c>
      <c r="N66" s="72" t="str">
        <f>IF(ISERROR(('1C-Analiza_fin_extinsa'!N7*360)/'1C-Analiza_fin_extinsa'!N25),"",('1C-Analiza_fin_extinsa'!N7*360)/'1C-Analiza_fin_extinsa'!N25)</f>
        <v/>
      </c>
    </row>
    <row r="67" spans="1:14" ht="25.5" x14ac:dyDescent="0.2">
      <c r="A67" s="55" t="s">
        <v>248</v>
      </c>
      <c r="B67" s="72" t="str">
        <f>IF(ISERROR(('1C-Analiza_fin_extinsa'!B13*360)/'1C-Analiza_fin_extinsa'!B25),"",('1C-Analiza_fin_extinsa'!B13*360)/'1C-Analiza_fin_extinsa'!B25)</f>
        <v/>
      </c>
      <c r="C67" s="72" t="str">
        <f>IF(ISERROR(('1C-Analiza_fin_extinsa'!C13*360)/'1C-Analiza_fin_extinsa'!C25),"",('1C-Analiza_fin_extinsa'!C13*360)/'1C-Analiza_fin_extinsa'!C25)</f>
        <v/>
      </c>
      <c r="D67" s="72" t="str">
        <f>IF(ISERROR(('1C-Analiza_fin_extinsa'!D13*360)/'1C-Analiza_fin_extinsa'!D25),"",('1C-Analiza_fin_extinsa'!D13*360)/'1C-Analiza_fin_extinsa'!D25)</f>
        <v/>
      </c>
      <c r="E67" s="72" t="str">
        <f>IF(ISERROR(('1C-Analiza_fin_extinsa'!E13*360)/'1C-Analiza_fin_extinsa'!E25),"",('1C-Analiza_fin_extinsa'!E13*360)/'1C-Analiza_fin_extinsa'!E25)</f>
        <v/>
      </c>
      <c r="F67" s="72" t="str">
        <f>IF(ISERROR(('1C-Analiza_fin_extinsa'!F13*360)/'1C-Analiza_fin_extinsa'!F25),"",('1C-Analiza_fin_extinsa'!F13*360)/'1C-Analiza_fin_extinsa'!F25)</f>
        <v/>
      </c>
      <c r="G67" s="72" t="str">
        <f>IF(ISERROR(('1C-Analiza_fin_extinsa'!G13*360)/'1C-Analiza_fin_extinsa'!G25),"",('1C-Analiza_fin_extinsa'!G13*360)/'1C-Analiza_fin_extinsa'!G25)</f>
        <v/>
      </c>
      <c r="H67" s="72" t="str">
        <f>IF(ISERROR(('1C-Analiza_fin_extinsa'!H13*360)/'1C-Analiza_fin_extinsa'!H25),"",('1C-Analiza_fin_extinsa'!H13*360)/'1C-Analiza_fin_extinsa'!H25)</f>
        <v/>
      </c>
      <c r="I67" s="72" t="str">
        <f>IF(ISERROR(('1C-Analiza_fin_extinsa'!I13*360)/'1C-Analiza_fin_extinsa'!I25),"",('1C-Analiza_fin_extinsa'!I13*360)/'1C-Analiza_fin_extinsa'!I25)</f>
        <v/>
      </c>
      <c r="J67" s="72" t="str">
        <f>IF(ISERROR(('1C-Analiza_fin_extinsa'!J13*360)/'1C-Analiza_fin_extinsa'!J25),"",('1C-Analiza_fin_extinsa'!J13*360)/'1C-Analiza_fin_extinsa'!J25)</f>
        <v/>
      </c>
      <c r="K67" s="72" t="str">
        <f>IF(ISERROR(('1C-Analiza_fin_extinsa'!K13*360)/'1C-Analiza_fin_extinsa'!K25),"",('1C-Analiza_fin_extinsa'!K13*360)/'1C-Analiza_fin_extinsa'!K25)</f>
        <v/>
      </c>
      <c r="L67" s="72" t="str">
        <f>IF(ISERROR(('1C-Analiza_fin_extinsa'!L13*360)/'1C-Analiza_fin_extinsa'!L25),"",('1C-Analiza_fin_extinsa'!L13*360)/'1C-Analiza_fin_extinsa'!L25)</f>
        <v/>
      </c>
      <c r="M67" s="72" t="str">
        <f>IF(ISERROR(('1C-Analiza_fin_extinsa'!M13*360)/'1C-Analiza_fin_extinsa'!M25),"",('1C-Analiza_fin_extinsa'!M13*360)/'1C-Analiza_fin_extinsa'!M25)</f>
        <v/>
      </c>
      <c r="N67" s="72" t="str">
        <f>IF(ISERROR(('1C-Analiza_fin_extinsa'!N13*360)/'1C-Analiza_fin_extinsa'!N25),"",('1C-Analiza_fin_extinsa'!N13*360)/'1C-Analiza_fin_extinsa'!N25)</f>
        <v/>
      </c>
    </row>
    <row r="68" spans="1:14" s="73" customFormat="1" ht="15.75" x14ac:dyDescent="0.2">
      <c r="A68" s="64" t="s">
        <v>103</v>
      </c>
      <c r="B68" s="21" t="str">
        <f>'1A-Bilant'!B5</f>
        <v>N-2</v>
      </c>
      <c r="C68" s="21" t="str">
        <f>'1A-Bilant'!C5</f>
        <v>N-1</v>
      </c>
      <c r="D68" s="21" t="str">
        <f>'1A-Bilant'!D5</f>
        <v>N</v>
      </c>
      <c r="E68" s="251">
        <f>'1A-Bilant'!E5</f>
        <v>1</v>
      </c>
      <c r="F68" s="251">
        <f>'1A-Bilant'!F5</f>
        <v>2</v>
      </c>
      <c r="G68" s="251">
        <f>'1A-Bilant'!G5</f>
        <v>3</v>
      </c>
      <c r="H68" s="251">
        <f>'1A-Bilant'!H5</f>
        <v>4</v>
      </c>
      <c r="I68" s="251">
        <f>'1A-Bilant'!I5</f>
        <v>5</v>
      </c>
      <c r="J68" s="251">
        <f>'1A-Bilant'!J5</f>
        <v>6</v>
      </c>
      <c r="K68" s="251">
        <f>'1A-Bilant'!K5</f>
        <v>7</v>
      </c>
      <c r="L68" s="251">
        <f>'1A-Bilant'!L5</f>
        <v>8</v>
      </c>
      <c r="M68" s="251">
        <f>'1A-Bilant'!M5</f>
        <v>9</v>
      </c>
      <c r="N68" s="251">
        <f>'1A-Bilant'!N5</f>
        <v>10</v>
      </c>
    </row>
    <row r="69" spans="1:14" ht="25.5" x14ac:dyDescent="0.2">
      <c r="A69" s="55" t="s">
        <v>249</v>
      </c>
      <c r="B69" s="69" t="str">
        <f>IF(ISERROR('1C-Analiza_fin_extinsa'!B25/'1C-Analiza_fin_extinsa'!B21),"",'1C-Analiza_fin_extinsa'!B25/'1C-Analiza_fin_extinsa'!B21)</f>
        <v/>
      </c>
      <c r="C69" s="69" t="str">
        <f>IF(ISERROR('1C-Analiza_fin_extinsa'!C25/'1C-Analiza_fin_extinsa'!C21),"",'1C-Analiza_fin_extinsa'!C25/'1C-Analiza_fin_extinsa'!C21)</f>
        <v/>
      </c>
      <c r="D69" s="69" t="str">
        <f>IF(ISERROR('1C-Analiza_fin_extinsa'!D25/'1C-Analiza_fin_extinsa'!D21),"",'1C-Analiza_fin_extinsa'!D25/'1C-Analiza_fin_extinsa'!D21)</f>
        <v/>
      </c>
      <c r="E69" s="69" t="str">
        <f>IF(ISERROR('1C-Analiza_fin_extinsa'!E25/'1C-Analiza_fin_extinsa'!E21),"",'1C-Analiza_fin_extinsa'!E25/'1C-Analiza_fin_extinsa'!E21)</f>
        <v/>
      </c>
      <c r="F69" s="69" t="str">
        <f>IF(ISERROR('1C-Analiza_fin_extinsa'!F25/'1C-Analiza_fin_extinsa'!F21),"",'1C-Analiza_fin_extinsa'!F25/'1C-Analiza_fin_extinsa'!F21)</f>
        <v/>
      </c>
      <c r="G69" s="69" t="str">
        <f>IF(ISERROR('1C-Analiza_fin_extinsa'!G25/'1C-Analiza_fin_extinsa'!G21),"",'1C-Analiza_fin_extinsa'!G25/'1C-Analiza_fin_extinsa'!G21)</f>
        <v/>
      </c>
      <c r="H69" s="69" t="str">
        <f>IF(ISERROR('1C-Analiza_fin_extinsa'!H25/'1C-Analiza_fin_extinsa'!H21),"",'1C-Analiza_fin_extinsa'!H25/'1C-Analiza_fin_extinsa'!H21)</f>
        <v/>
      </c>
      <c r="I69" s="69" t="str">
        <f>IF(ISERROR('1C-Analiza_fin_extinsa'!I25/'1C-Analiza_fin_extinsa'!I21),"",'1C-Analiza_fin_extinsa'!I25/'1C-Analiza_fin_extinsa'!I21)</f>
        <v/>
      </c>
      <c r="J69" s="69" t="str">
        <f>IF(ISERROR('1C-Analiza_fin_extinsa'!J25/'1C-Analiza_fin_extinsa'!J21),"",'1C-Analiza_fin_extinsa'!J25/'1C-Analiza_fin_extinsa'!J21)</f>
        <v/>
      </c>
      <c r="K69" s="69" t="str">
        <f>IF(ISERROR('1C-Analiza_fin_extinsa'!K25/'1C-Analiza_fin_extinsa'!K21),"",'1C-Analiza_fin_extinsa'!K25/'1C-Analiza_fin_extinsa'!K21)</f>
        <v/>
      </c>
      <c r="L69" s="69" t="str">
        <f>IF(ISERROR('1C-Analiza_fin_extinsa'!L25/'1C-Analiza_fin_extinsa'!L21),"",'1C-Analiza_fin_extinsa'!L25/'1C-Analiza_fin_extinsa'!L21)</f>
        <v/>
      </c>
      <c r="M69" s="69" t="str">
        <f>IF(ISERROR('1C-Analiza_fin_extinsa'!M25/'1C-Analiza_fin_extinsa'!M21),"",'1C-Analiza_fin_extinsa'!M25/'1C-Analiza_fin_extinsa'!M21)</f>
        <v/>
      </c>
      <c r="N69" s="69" t="str">
        <f>IF(ISERROR('1C-Analiza_fin_extinsa'!N25/'1C-Analiza_fin_extinsa'!N21),"",'1C-Analiza_fin_extinsa'!N25/'1C-Analiza_fin_extinsa'!N21)</f>
        <v/>
      </c>
    </row>
    <row r="70" spans="1:14" s="53" customFormat="1" ht="25.5" x14ac:dyDescent="0.2">
      <c r="A70" s="55" t="s">
        <v>250</v>
      </c>
      <c r="B70" s="69" t="str">
        <f>IF(ISERROR('1C-Analiza_fin_extinsa'!B25/'1C-Analiza_fin_extinsa'!B4),"",'1C-Analiza_fin_extinsa'!B25/'1C-Analiza_fin_extinsa'!B4)</f>
        <v/>
      </c>
      <c r="C70" s="69" t="str">
        <f>IF(ISERROR('1C-Analiza_fin_extinsa'!C25/'1C-Analiza_fin_extinsa'!C4),"",'1C-Analiza_fin_extinsa'!C25/'1C-Analiza_fin_extinsa'!C4)</f>
        <v/>
      </c>
      <c r="D70" s="69" t="str">
        <f>IF(ISERROR('1C-Analiza_fin_extinsa'!D25/'1C-Analiza_fin_extinsa'!D4),"",'1C-Analiza_fin_extinsa'!D25/'1C-Analiza_fin_extinsa'!D4)</f>
        <v/>
      </c>
      <c r="E70" s="69" t="str">
        <f>IF(ISERROR('1C-Analiza_fin_extinsa'!E25/'1C-Analiza_fin_extinsa'!E4),"",'1C-Analiza_fin_extinsa'!E25/'1C-Analiza_fin_extinsa'!E4)</f>
        <v/>
      </c>
      <c r="F70" s="69" t="str">
        <f>IF(ISERROR('1C-Analiza_fin_extinsa'!F25/'1C-Analiza_fin_extinsa'!F4),"",'1C-Analiza_fin_extinsa'!F25/'1C-Analiza_fin_extinsa'!F4)</f>
        <v/>
      </c>
      <c r="G70" s="69" t="str">
        <f>IF(ISERROR('1C-Analiza_fin_extinsa'!G25/'1C-Analiza_fin_extinsa'!G4),"",'1C-Analiza_fin_extinsa'!G25/'1C-Analiza_fin_extinsa'!G4)</f>
        <v/>
      </c>
      <c r="H70" s="69" t="str">
        <f>IF(ISERROR('1C-Analiza_fin_extinsa'!H25/'1C-Analiza_fin_extinsa'!H4),"",'1C-Analiza_fin_extinsa'!H25/'1C-Analiza_fin_extinsa'!H4)</f>
        <v/>
      </c>
      <c r="I70" s="69" t="str">
        <f>IF(ISERROR('1C-Analiza_fin_extinsa'!I25/'1C-Analiza_fin_extinsa'!I4),"",'1C-Analiza_fin_extinsa'!I25/'1C-Analiza_fin_extinsa'!I4)</f>
        <v/>
      </c>
      <c r="J70" s="69" t="str">
        <f>IF(ISERROR('1C-Analiza_fin_extinsa'!J25/'1C-Analiza_fin_extinsa'!J4),"",'1C-Analiza_fin_extinsa'!J25/'1C-Analiza_fin_extinsa'!J4)</f>
        <v/>
      </c>
      <c r="K70" s="69" t="str">
        <f>IF(ISERROR('1C-Analiza_fin_extinsa'!K25/'1C-Analiza_fin_extinsa'!K4),"",'1C-Analiza_fin_extinsa'!K25/'1C-Analiza_fin_extinsa'!K4)</f>
        <v/>
      </c>
      <c r="L70" s="69" t="str">
        <f>IF(ISERROR('1C-Analiza_fin_extinsa'!L25/'1C-Analiza_fin_extinsa'!L4),"",'1C-Analiza_fin_extinsa'!L25/'1C-Analiza_fin_extinsa'!L4)</f>
        <v/>
      </c>
      <c r="M70" s="69" t="str">
        <f>IF(ISERROR('1C-Analiza_fin_extinsa'!M25/'1C-Analiza_fin_extinsa'!M4),"",'1C-Analiza_fin_extinsa'!M25/'1C-Analiza_fin_extinsa'!M4)</f>
        <v/>
      </c>
      <c r="N70" s="69" t="str">
        <f>IF(ISERROR('1C-Analiza_fin_extinsa'!N25/'1C-Analiza_fin_extinsa'!N4),"",'1C-Analiza_fin_extinsa'!N25/'1C-Analiza_fin_extinsa'!N4)</f>
        <v/>
      </c>
    </row>
    <row r="71" spans="1:14" s="53" customFormat="1" ht="25.5" x14ac:dyDescent="0.2">
      <c r="A71" s="55" t="s">
        <v>251</v>
      </c>
      <c r="B71" s="69" t="str">
        <f>IF(ISERROR('1C-Analiza_fin_extinsa'!B25/'1C-Analiza_fin_extinsa'!B5),"",'1C-Analiza_fin_extinsa'!B25/'1C-Analiza_fin_extinsa'!B5)</f>
        <v/>
      </c>
      <c r="C71" s="69" t="str">
        <f>IF(ISERROR('1C-Analiza_fin_extinsa'!C25/'1C-Analiza_fin_extinsa'!C5),"",'1C-Analiza_fin_extinsa'!C25/'1C-Analiza_fin_extinsa'!C5)</f>
        <v/>
      </c>
      <c r="D71" s="69" t="str">
        <f>IF(ISERROR('1C-Analiza_fin_extinsa'!D25/'1C-Analiza_fin_extinsa'!D5),"",'1C-Analiza_fin_extinsa'!D25/'1C-Analiza_fin_extinsa'!D5)</f>
        <v/>
      </c>
      <c r="E71" s="69" t="str">
        <f>IF(ISERROR('1C-Analiza_fin_extinsa'!E25/'1C-Analiza_fin_extinsa'!E5),"",'1C-Analiza_fin_extinsa'!E25/'1C-Analiza_fin_extinsa'!E5)</f>
        <v/>
      </c>
      <c r="F71" s="69" t="str">
        <f>IF(ISERROR('1C-Analiza_fin_extinsa'!F25/'1C-Analiza_fin_extinsa'!F5),"",'1C-Analiza_fin_extinsa'!F25/'1C-Analiza_fin_extinsa'!F5)</f>
        <v/>
      </c>
      <c r="G71" s="69" t="str">
        <f>IF(ISERROR('1C-Analiza_fin_extinsa'!G25/'1C-Analiza_fin_extinsa'!G5),"",'1C-Analiza_fin_extinsa'!G25/'1C-Analiza_fin_extinsa'!G5)</f>
        <v/>
      </c>
      <c r="H71" s="69" t="str">
        <f>IF(ISERROR('1C-Analiza_fin_extinsa'!H25/'1C-Analiza_fin_extinsa'!H5),"",'1C-Analiza_fin_extinsa'!H25/'1C-Analiza_fin_extinsa'!H5)</f>
        <v/>
      </c>
      <c r="I71" s="69" t="str">
        <f>IF(ISERROR('1C-Analiza_fin_extinsa'!I25/'1C-Analiza_fin_extinsa'!I5),"",'1C-Analiza_fin_extinsa'!I25/'1C-Analiza_fin_extinsa'!I5)</f>
        <v/>
      </c>
      <c r="J71" s="69" t="str">
        <f>IF(ISERROR('1C-Analiza_fin_extinsa'!J25/'1C-Analiza_fin_extinsa'!J5),"",'1C-Analiza_fin_extinsa'!J25/'1C-Analiza_fin_extinsa'!J5)</f>
        <v/>
      </c>
      <c r="K71" s="69" t="str">
        <f>IF(ISERROR('1C-Analiza_fin_extinsa'!K25/'1C-Analiza_fin_extinsa'!K5),"",'1C-Analiza_fin_extinsa'!K25/'1C-Analiza_fin_extinsa'!K5)</f>
        <v/>
      </c>
      <c r="L71" s="69" t="str">
        <f>IF(ISERROR('1C-Analiza_fin_extinsa'!L25/'1C-Analiza_fin_extinsa'!L5),"",'1C-Analiza_fin_extinsa'!L25/'1C-Analiza_fin_extinsa'!L5)</f>
        <v/>
      </c>
      <c r="M71" s="69" t="str">
        <f>IF(ISERROR('1C-Analiza_fin_extinsa'!M25/'1C-Analiza_fin_extinsa'!M5),"",'1C-Analiza_fin_extinsa'!M25/'1C-Analiza_fin_extinsa'!M5)</f>
        <v/>
      </c>
      <c r="N71" s="69" t="str">
        <f>IF(ISERROR('1C-Analiza_fin_extinsa'!N25/'1C-Analiza_fin_extinsa'!N5),"",'1C-Analiza_fin_extinsa'!N25/'1C-Analiza_fin_extinsa'!N5)</f>
        <v/>
      </c>
    </row>
    <row r="72" spans="1:14" s="53" customFormat="1" ht="15" x14ac:dyDescent="0.2">
      <c r="A72" s="55" t="s">
        <v>252</v>
      </c>
      <c r="B72" s="69" t="str">
        <f>IF(ISERROR('1C-Analiza_fin_extinsa'!B25/'1C-Analiza_fin_extinsa'!B6),"",'1C-Analiza_fin_extinsa'!B25/'1C-Analiza_fin_extinsa'!B6)</f>
        <v/>
      </c>
      <c r="C72" s="69" t="str">
        <f>IF(ISERROR('1C-Analiza_fin_extinsa'!C25/'1C-Analiza_fin_extinsa'!C6),"",'1C-Analiza_fin_extinsa'!C25/'1C-Analiza_fin_extinsa'!C6)</f>
        <v/>
      </c>
      <c r="D72" s="69" t="str">
        <f>IF(ISERROR('1C-Analiza_fin_extinsa'!D25/'1C-Analiza_fin_extinsa'!D6),"",'1C-Analiza_fin_extinsa'!D25/'1C-Analiza_fin_extinsa'!D6)</f>
        <v/>
      </c>
      <c r="E72" s="69" t="str">
        <f>IF(ISERROR('1C-Analiza_fin_extinsa'!E25/'1C-Analiza_fin_extinsa'!E6),"",'1C-Analiza_fin_extinsa'!E25/'1C-Analiza_fin_extinsa'!E6)</f>
        <v/>
      </c>
      <c r="F72" s="69" t="str">
        <f>IF(ISERROR('1C-Analiza_fin_extinsa'!F25/'1C-Analiza_fin_extinsa'!F6),"",'1C-Analiza_fin_extinsa'!F25/'1C-Analiza_fin_extinsa'!F6)</f>
        <v/>
      </c>
      <c r="G72" s="69" t="str">
        <f>IF(ISERROR('1C-Analiza_fin_extinsa'!G25/'1C-Analiza_fin_extinsa'!G6),"",'1C-Analiza_fin_extinsa'!G25/'1C-Analiza_fin_extinsa'!G6)</f>
        <v/>
      </c>
      <c r="H72" s="69" t="str">
        <f>IF(ISERROR('1C-Analiza_fin_extinsa'!H25/'1C-Analiza_fin_extinsa'!H6),"",'1C-Analiza_fin_extinsa'!H25/'1C-Analiza_fin_extinsa'!H6)</f>
        <v/>
      </c>
      <c r="I72" s="69" t="str">
        <f>IF(ISERROR('1C-Analiza_fin_extinsa'!I25/'1C-Analiza_fin_extinsa'!I6),"",'1C-Analiza_fin_extinsa'!I25/'1C-Analiza_fin_extinsa'!I6)</f>
        <v/>
      </c>
      <c r="J72" s="69" t="str">
        <f>IF(ISERROR('1C-Analiza_fin_extinsa'!J25/'1C-Analiza_fin_extinsa'!J6),"",'1C-Analiza_fin_extinsa'!J25/'1C-Analiza_fin_extinsa'!J6)</f>
        <v/>
      </c>
      <c r="K72" s="69" t="str">
        <f>IF(ISERROR('1C-Analiza_fin_extinsa'!K25/'1C-Analiza_fin_extinsa'!K6),"",'1C-Analiza_fin_extinsa'!K25/'1C-Analiza_fin_extinsa'!K6)</f>
        <v/>
      </c>
      <c r="L72" s="69" t="str">
        <f>IF(ISERROR('1C-Analiza_fin_extinsa'!L25/'1C-Analiza_fin_extinsa'!L6),"",'1C-Analiza_fin_extinsa'!L25/'1C-Analiza_fin_extinsa'!L6)</f>
        <v/>
      </c>
      <c r="M72" s="69" t="str">
        <f>IF(ISERROR('1C-Analiza_fin_extinsa'!M25/'1C-Analiza_fin_extinsa'!M6),"",'1C-Analiza_fin_extinsa'!M25/'1C-Analiza_fin_extinsa'!M6)</f>
        <v/>
      </c>
      <c r="N72" s="69" t="str">
        <f>IF(ISERROR('1C-Analiza_fin_extinsa'!N25/'1C-Analiza_fin_extinsa'!N6),"",'1C-Analiza_fin_extinsa'!N25/'1C-Analiza_fin_extinsa'!N6)</f>
        <v/>
      </c>
    </row>
    <row r="73" spans="1:14" s="53" customFormat="1" ht="15" x14ac:dyDescent="0.2">
      <c r="A73" s="55" t="s">
        <v>253</v>
      </c>
      <c r="B73" s="69" t="str">
        <f>IF(ISERROR('1C-Analiza_fin_extinsa'!B25/'1C-Analiza_fin_extinsa'!B7),"",'1C-Analiza_fin_extinsa'!B25/'1C-Analiza_fin_extinsa'!B7)</f>
        <v/>
      </c>
      <c r="C73" s="69" t="str">
        <f>IF(ISERROR('1C-Analiza_fin_extinsa'!C25/'1C-Analiza_fin_extinsa'!C7),"",'1C-Analiza_fin_extinsa'!C25/'1C-Analiza_fin_extinsa'!C7)</f>
        <v/>
      </c>
      <c r="D73" s="69" t="str">
        <f>IF(ISERROR('1C-Analiza_fin_extinsa'!D25/'1C-Analiza_fin_extinsa'!D7),"",'1C-Analiza_fin_extinsa'!D25/'1C-Analiza_fin_extinsa'!D7)</f>
        <v/>
      </c>
      <c r="E73" s="69" t="str">
        <f>IF(ISERROR('1C-Analiza_fin_extinsa'!E25/'1C-Analiza_fin_extinsa'!E7),"",'1C-Analiza_fin_extinsa'!E25/'1C-Analiza_fin_extinsa'!E7)</f>
        <v/>
      </c>
      <c r="F73" s="69" t="str">
        <f>IF(ISERROR('1C-Analiza_fin_extinsa'!F25/'1C-Analiza_fin_extinsa'!F7),"",'1C-Analiza_fin_extinsa'!F25/'1C-Analiza_fin_extinsa'!F7)</f>
        <v/>
      </c>
      <c r="G73" s="69" t="str">
        <f>IF(ISERROR('1C-Analiza_fin_extinsa'!G25/'1C-Analiza_fin_extinsa'!G7),"",'1C-Analiza_fin_extinsa'!G25/'1C-Analiza_fin_extinsa'!G7)</f>
        <v/>
      </c>
      <c r="H73" s="69" t="str">
        <f>IF(ISERROR('1C-Analiza_fin_extinsa'!H25/'1C-Analiza_fin_extinsa'!H7),"",'1C-Analiza_fin_extinsa'!H25/'1C-Analiza_fin_extinsa'!H7)</f>
        <v/>
      </c>
      <c r="I73" s="69" t="str">
        <f>IF(ISERROR('1C-Analiza_fin_extinsa'!I25/'1C-Analiza_fin_extinsa'!I7),"",'1C-Analiza_fin_extinsa'!I25/'1C-Analiza_fin_extinsa'!I7)</f>
        <v/>
      </c>
      <c r="J73" s="69" t="str">
        <f>IF(ISERROR('1C-Analiza_fin_extinsa'!J25/'1C-Analiza_fin_extinsa'!J7),"",'1C-Analiza_fin_extinsa'!J25/'1C-Analiza_fin_extinsa'!J7)</f>
        <v/>
      </c>
      <c r="K73" s="69" t="str">
        <f>IF(ISERROR('1C-Analiza_fin_extinsa'!K25/'1C-Analiza_fin_extinsa'!K7),"",'1C-Analiza_fin_extinsa'!K25/'1C-Analiza_fin_extinsa'!K7)</f>
        <v/>
      </c>
      <c r="L73" s="69" t="str">
        <f>IF(ISERROR('1C-Analiza_fin_extinsa'!L25/'1C-Analiza_fin_extinsa'!L7),"",'1C-Analiza_fin_extinsa'!L25/'1C-Analiza_fin_extinsa'!L7)</f>
        <v/>
      </c>
      <c r="M73" s="69" t="str">
        <f>IF(ISERROR('1C-Analiza_fin_extinsa'!M25/'1C-Analiza_fin_extinsa'!M7),"",'1C-Analiza_fin_extinsa'!M25/'1C-Analiza_fin_extinsa'!M7)</f>
        <v/>
      </c>
      <c r="N73" s="69" t="str">
        <f>IF(ISERROR('1C-Analiza_fin_extinsa'!N25/'1C-Analiza_fin_extinsa'!N7),"",'1C-Analiza_fin_extinsa'!N25/'1C-Analiza_fin_extinsa'!N7)</f>
        <v/>
      </c>
    </row>
    <row r="74" spans="1:14" s="53" customFormat="1" ht="25.5" x14ac:dyDescent="0.2">
      <c r="A74" s="55" t="s">
        <v>254</v>
      </c>
      <c r="B74" s="69" t="str">
        <f>IF(ISERROR('1C-Analiza_fin_extinsa'!B25/'1C-Analiza_fin_extinsa'!B13),"",'1C-Analiza_fin_extinsa'!B25/'1C-Analiza_fin_extinsa'!B13)</f>
        <v/>
      </c>
      <c r="C74" s="69" t="str">
        <f>IF(ISERROR('1C-Analiza_fin_extinsa'!C25/'1C-Analiza_fin_extinsa'!C13),"",'1C-Analiza_fin_extinsa'!C25/'1C-Analiza_fin_extinsa'!C13)</f>
        <v/>
      </c>
      <c r="D74" s="69" t="str">
        <f>IF(ISERROR('1C-Analiza_fin_extinsa'!D25/'1C-Analiza_fin_extinsa'!D13),"",'1C-Analiza_fin_extinsa'!D25/'1C-Analiza_fin_extinsa'!D13)</f>
        <v/>
      </c>
      <c r="E74" s="69" t="str">
        <f>IF(ISERROR('1C-Analiza_fin_extinsa'!E25/'1C-Analiza_fin_extinsa'!E13),"",'1C-Analiza_fin_extinsa'!E25/'1C-Analiza_fin_extinsa'!E13)</f>
        <v/>
      </c>
      <c r="F74" s="69" t="str">
        <f>IF(ISERROR('1C-Analiza_fin_extinsa'!F25/'1C-Analiza_fin_extinsa'!F13),"",'1C-Analiza_fin_extinsa'!F25/'1C-Analiza_fin_extinsa'!F13)</f>
        <v/>
      </c>
      <c r="G74" s="69" t="str">
        <f>IF(ISERROR('1C-Analiza_fin_extinsa'!G25/'1C-Analiza_fin_extinsa'!G13),"",'1C-Analiza_fin_extinsa'!G25/'1C-Analiza_fin_extinsa'!G13)</f>
        <v/>
      </c>
      <c r="H74" s="69" t="str">
        <f>IF(ISERROR('1C-Analiza_fin_extinsa'!H25/'1C-Analiza_fin_extinsa'!H13),"",'1C-Analiza_fin_extinsa'!H25/'1C-Analiza_fin_extinsa'!H13)</f>
        <v/>
      </c>
      <c r="I74" s="69" t="str">
        <f>IF(ISERROR('1C-Analiza_fin_extinsa'!I25/'1C-Analiza_fin_extinsa'!I13),"",'1C-Analiza_fin_extinsa'!I25/'1C-Analiza_fin_extinsa'!I13)</f>
        <v/>
      </c>
      <c r="J74" s="69" t="str">
        <f>IF(ISERROR('1C-Analiza_fin_extinsa'!J25/'1C-Analiza_fin_extinsa'!J13),"",'1C-Analiza_fin_extinsa'!J25/'1C-Analiza_fin_extinsa'!J13)</f>
        <v/>
      </c>
      <c r="K74" s="69" t="str">
        <f>IF(ISERROR('1C-Analiza_fin_extinsa'!K25/'1C-Analiza_fin_extinsa'!K13),"",'1C-Analiza_fin_extinsa'!K25/'1C-Analiza_fin_extinsa'!K13)</f>
        <v/>
      </c>
      <c r="L74" s="69" t="str">
        <f>IF(ISERROR('1C-Analiza_fin_extinsa'!L25/'1C-Analiza_fin_extinsa'!L13),"",'1C-Analiza_fin_extinsa'!L25/'1C-Analiza_fin_extinsa'!L13)</f>
        <v/>
      </c>
      <c r="M74" s="69" t="str">
        <f>IF(ISERROR('1C-Analiza_fin_extinsa'!M25/'1C-Analiza_fin_extinsa'!M13),"",'1C-Analiza_fin_extinsa'!M25/'1C-Analiza_fin_extinsa'!M13)</f>
        <v/>
      </c>
      <c r="N74" s="69" t="str">
        <f>IF(ISERROR('1C-Analiza_fin_extinsa'!N25/'1C-Analiza_fin_extinsa'!N13),"",'1C-Analiza_fin_extinsa'!N25/'1C-Analiza_fin_extinsa'!N13)</f>
        <v/>
      </c>
    </row>
    <row r="75" spans="1:14" s="53" customFormat="1" ht="25.5" hidden="1" x14ac:dyDescent="0.2">
      <c r="A75" s="74" t="s">
        <v>106</v>
      </c>
      <c r="B75" s="15"/>
      <c r="C75" s="15"/>
      <c r="D75" s="15"/>
    </row>
    <row r="76" spans="1:14" s="53" customFormat="1" ht="15" hidden="1" x14ac:dyDescent="0.2">
      <c r="A76" s="75" t="s">
        <v>107</v>
      </c>
      <c r="B76" s="76" t="e">
        <f>'1C-Analiza_fin_extinsa'!B21/'1C-Analiza_fin_extinsa'!B25</f>
        <v>#DIV/0!</v>
      </c>
      <c r="C76" s="76" t="e">
        <f>'1C-Analiza_fin_extinsa'!C21/'1C-Analiza_fin_extinsa'!C25</f>
        <v>#DIV/0!</v>
      </c>
      <c r="D76" s="76" t="e">
        <f>'1C-Analiza_fin_extinsa'!D21/'1C-Analiza_fin_extinsa'!D25</f>
        <v>#DIV/0!</v>
      </c>
    </row>
    <row r="77" spans="1:14" s="53" customFormat="1" ht="15" hidden="1" x14ac:dyDescent="0.2">
      <c r="A77" s="75" t="s">
        <v>108</v>
      </c>
      <c r="B77" s="76" t="e">
        <f>'1C-Analiza_fin_extinsa'!B4/'1C-Analiza_fin_extinsa'!B25</f>
        <v>#DIV/0!</v>
      </c>
      <c r="C77" s="76" t="e">
        <f>'1C-Analiza_fin_extinsa'!C4/'1C-Analiza_fin_extinsa'!C25</f>
        <v>#DIV/0!</v>
      </c>
      <c r="D77" s="76" t="e">
        <f>'1C-Analiza_fin_extinsa'!D4/'1C-Analiza_fin_extinsa'!D25</f>
        <v>#DIV/0!</v>
      </c>
    </row>
    <row r="78" spans="1:14" s="53" customFormat="1" ht="15" hidden="1" x14ac:dyDescent="0.2">
      <c r="A78" s="75" t="s">
        <v>109</v>
      </c>
      <c r="B78" s="76" t="e">
        <f>'1C-Analiza_fin_extinsa'!B5/'1C-Analiza_fin_extinsa'!B25</f>
        <v>#DIV/0!</v>
      </c>
      <c r="C78" s="76" t="e">
        <f>'1C-Analiza_fin_extinsa'!C5/'1C-Analiza_fin_extinsa'!C25</f>
        <v>#DIV/0!</v>
      </c>
      <c r="D78" s="76" t="e">
        <f>'1C-Analiza_fin_extinsa'!D5/'1C-Analiza_fin_extinsa'!D25</f>
        <v>#DIV/0!</v>
      </c>
    </row>
    <row r="79" spans="1:14" s="53" customFormat="1" ht="15" hidden="1" x14ac:dyDescent="0.2">
      <c r="A79" s="75" t="s">
        <v>110</v>
      </c>
      <c r="B79" s="76" t="e">
        <f>'1C-Analiza_fin_extinsa'!B6/'1C-Analiza_fin_extinsa'!B25</f>
        <v>#DIV/0!</v>
      </c>
      <c r="C79" s="76" t="e">
        <f>'1C-Analiza_fin_extinsa'!C6/'1C-Analiza_fin_extinsa'!C25</f>
        <v>#DIV/0!</v>
      </c>
      <c r="D79" s="76" t="e">
        <f>'1C-Analiza_fin_extinsa'!D6/'1C-Analiza_fin_extinsa'!D25</f>
        <v>#DIV/0!</v>
      </c>
    </row>
    <row r="80" spans="1:14" s="53" customFormat="1" ht="15" hidden="1" x14ac:dyDescent="0.2">
      <c r="A80" s="75" t="s">
        <v>111</v>
      </c>
      <c r="B80" s="76" t="e">
        <f>'1C-Analiza_fin_extinsa'!B7/'1C-Analiza_fin_extinsa'!B25</f>
        <v>#DIV/0!</v>
      </c>
      <c r="C80" s="76" t="e">
        <f>'1C-Analiza_fin_extinsa'!C7/'1C-Analiza_fin_extinsa'!C25</f>
        <v>#DIV/0!</v>
      </c>
      <c r="D80" s="76" t="e">
        <f>'1C-Analiza_fin_extinsa'!D7/'1C-Analiza_fin_extinsa'!D25</f>
        <v>#DIV/0!</v>
      </c>
    </row>
    <row r="81" spans="1:14" s="53" customFormat="1" ht="15" hidden="1" x14ac:dyDescent="0.2">
      <c r="A81" s="75" t="s">
        <v>112</v>
      </c>
      <c r="B81" s="76" t="e">
        <f>'1C-Analiza_fin_extinsa'!B13/'1C-Analiza_fin_extinsa'!B25</f>
        <v>#DIV/0!</v>
      </c>
      <c r="C81" s="76" t="e">
        <f>'1C-Analiza_fin_extinsa'!C13/'1C-Analiza_fin_extinsa'!C25</f>
        <v>#DIV/0!</v>
      </c>
      <c r="D81" s="76" t="e">
        <f>'1C-Analiza_fin_extinsa'!D13/'1C-Analiza_fin_extinsa'!D25</f>
        <v>#DIV/0!</v>
      </c>
    </row>
    <row r="82" spans="1:14" s="53" customFormat="1" ht="15" hidden="1" x14ac:dyDescent="0.2">
      <c r="A82" s="77" t="s">
        <v>113</v>
      </c>
      <c r="B82" s="78" t="e">
        <f>'1C-Analiza_fin_extinsa'!B9/'1C-Analiza_fin_extinsa'!B25</f>
        <v>#DIV/0!</v>
      </c>
      <c r="C82" s="78" t="e">
        <f>'1C-Analiza_fin_extinsa'!C9/'1C-Analiza_fin_extinsa'!C25</f>
        <v>#DIV/0!</v>
      </c>
      <c r="D82" s="78" t="e">
        <f>'1C-Analiza_fin_extinsa'!D9/'1C-Analiza_fin_extinsa'!D25</f>
        <v>#DIV/0!</v>
      </c>
    </row>
    <row r="83" spans="1:14" x14ac:dyDescent="0.2">
      <c r="A83" s="71"/>
      <c r="B83" s="35"/>
      <c r="C83" s="35"/>
      <c r="D83" s="35"/>
    </row>
    <row r="84" spans="1:14" s="193" customFormat="1" x14ac:dyDescent="0.2">
      <c r="A84" s="187" t="s">
        <v>105</v>
      </c>
      <c r="B84" s="189" t="str">
        <f>'1A-Bilant'!B5</f>
        <v>N-2</v>
      </c>
      <c r="C84" s="189" t="str">
        <f>'1A-Bilant'!C5</f>
        <v>N-1</v>
      </c>
      <c r="D84" s="189" t="str">
        <f>'1A-Bilant'!D5</f>
        <v>N</v>
      </c>
      <c r="E84" s="189">
        <f>'1A-Bilant'!E5</f>
        <v>1</v>
      </c>
      <c r="F84" s="189">
        <f>'1A-Bilant'!F5</f>
        <v>2</v>
      </c>
      <c r="G84" s="189">
        <f>'1A-Bilant'!G5</f>
        <v>3</v>
      </c>
      <c r="H84" s="189">
        <f>'1A-Bilant'!H5</f>
        <v>4</v>
      </c>
      <c r="I84" s="189">
        <f>'1A-Bilant'!I5</f>
        <v>5</v>
      </c>
      <c r="J84" s="189">
        <f>'1A-Bilant'!J5</f>
        <v>6</v>
      </c>
      <c r="K84" s="189">
        <f>'1A-Bilant'!K5</f>
        <v>7</v>
      </c>
      <c r="L84" s="189">
        <f>'1A-Bilant'!L5</f>
        <v>8</v>
      </c>
      <c r="M84" s="189">
        <f>'1A-Bilant'!M5</f>
        <v>9</v>
      </c>
      <c r="N84" s="189">
        <f>'1A-Bilant'!N5</f>
        <v>10</v>
      </c>
    </row>
    <row r="85" spans="1:14" ht="25.5" x14ac:dyDescent="0.2">
      <c r="A85" s="179" t="s">
        <v>255</v>
      </c>
      <c r="B85" s="180" t="str">
        <f>IF(ISERROR('1C-Analiza_fin_extinsa'!B5/'1C-Analiza_fin_extinsa'!B11),"",'1C-Analiza_fin_extinsa'!B5/'1C-Analiza_fin_extinsa'!B11)</f>
        <v/>
      </c>
      <c r="C85" s="180" t="str">
        <f>IF(ISERROR('1C-Analiza_fin_extinsa'!C5/'1C-Analiza_fin_extinsa'!C11),"",'1C-Analiza_fin_extinsa'!C5/'1C-Analiza_fin_extinsa'!C11)</f>
        <v/>
      </c>
      <c r="D85" s="180" t="str">
        <f>IF(ISERROR('1C-Analiza_fin_extinsa'!D5/'1C-Analiza_fin_extinsa'!D11),"",'1C-Analiza_fin_extinsa'!D5/'1C-Analiza_fin_extinsa'!D11)</f>
        <v/>
      </c>
      <c r="E85" s="180" t="str">
        <f>IF(ISERROR('1C-Analiza_fin_extinsa'!E5/'1C-Analiza_fin_extinsa'!E11),"",'1C-Analiza_fin_extinsa'!E5/'1C-Analiza_fin_extinsa'!E11)</f>
        <v/>
      </c>
      <c r="F85" s="180" t="str">
        <f>IF(ISERROR('1C-Analiza_fin_extinsa'!F5/'1C-Analiza_fin_extinsa'!F11),"",'1C-Analiza_fin_extinsa'!F5/'1C-Analiza_fin_extinsa'!F11)</f>
        <v/>
      </c>
      <c r="G85" s="180" t="str">
        <f>IF(ISERROR('1C-Analiza_fin_extinsa'!G5/'1C-Analiza_fin_extinsa'!G11),"",'1C-Analiza_fin_extinsa'!G5/'1C-Analiza_fin_extinsa'!G11)</f>
        <v/>
      </c>
      <c r="H85" s="180" t="str">
        <f>IF(ISERROR('1C-Analiza_fin_extinsa'!H5/'1C-Analiza_fin_extinsa'!H11),"",'1C-Analiza_fin_extinsa'!H5/'1C-Analiza_fin_extinsa'!H11)</f>
        <v/>
      </c>
      <c r="I85" s="180" t="str">
        <f>IF(ISERROR('1C-Analiza_fin_extinsa'!I5/'1C-Analiza_fin_extinsa'!I11),"",'1C-Analiza_fin_extinsa'!I5/'1C-Analiza_fin_extinsa'!I11)</f>
        <v/>
      </c>
      <c r="J85" s="180" t="str">
        <f>IF(ISERROR('1C-Analiza_fin_extinsa'!J5/'1C-Analiza_fin_extinsa'!J11),"",'1C-Analiza_fin_extinsa'!J5/'1C-Analiza_fin_extinsa'!J11)</f>
        <v/>
      </c>
      <c r="K85" s="180" t="str">
        <f>IF(ISERROR('1C-Analiza_fin_extinsa'!K5/'1C-Analiza_fin_extinsa'!K11),"",'1C-Analiza_fin_extinsa'!K5/'1C-Analiza_fin_extinsa'!K11)</f>
        <v/>
      </c>
      <c r="L85" s="180" t="str">
        <f>IF(ISERROR('1C-Analiza_fin_extinsa'!L5/'1C-Analiza_fin_extinsa'!L11),"",'1C-Analiza_fin_extinsa'!L5/'1C-Analiza_fin_extinsa'!L11)</f>
        <v/>
      </c>
      <c r="M85" s="180" t="str">
        <f>IF(ISERROR('1C-Analiza_fin_extinsa'!M5/'1C-Analiza_fin_extinsa'!M11),"",'1C-Analiza_fin_extinsa'!M5/'1C-Analiza_fin_extinsa'!M11)</f>
        <v/>
      </c>
      <c r="N85" s="180" t="str">
        <f>IF(ISERROR('1C-Analiza_fin_extinsa'!N5/'1C-Analiza_fin_extinsa'!N11),"",'1C-Analiza_fin_extinsa'!N5/'1C-Analiza_fin_extinsa'!N11)</f>
        <v/>
      </c>
    </row>
    <row r="86" spans="1:14" ht="25.5" x14ac:dyDescent="0.2">
      <c r="A86" s="55" t="s">
        <v>256</v>
      </c>
      <c r="B86" s="69" t="str">
        <f>IF(ISERROR(('1C-Analiza_fin_extinsa'!B5-'1C-Analiza_fin_extinsa'!B6)/'1C-Analiza_fin_extinsa'!B11),"",('1C-Analiza_fin_extinsa'!B5-'1C-Analiza_fin_extinsa'!B6)/'1C-Analiza_fin_extinsa'!B11)</f>
        <v/>
      </c>
      <c r="C86" s="69" t="str">
        <f>IF(ISERROR(('1C-Analiza_fin_extinsa'!C5-'1C-Analiza_fin_extinsa'!C6)/'1C-Analiza_fin_extinsa'!C11),"",('1C-Analiza_fin_extinsa'!C5-'1C-Analiza_fin_extinsa'!C6)/'1C-Analiza_fin_extinsa'!C11)</f>
        <v/>
      </c>
      <c r="D86" s="69" t="str">
        <f>IF(ISERROR(('1C-Analiza_fin_extinsa'!D5-'1C-Analiza_fin_extinsa'!D6)/'1C-Analiza_fin_extinsa'!D11),"",('1C-Analiza_fin_extinsa'!D5-'1C-Analiza_fin_extinsa'!D6)/'1C-Analiza_fin_extinsa'!D11)</f>
        <v/>
      </c>
      <c r="E86" s="69" t="str">
        <f>IF(ISERROR(('1C-Analiza_fin_extinsa'!E5-'1C-Analiza_fin_extinsa'!E6)/'1C-Analiza_fin_extinsa'!E11),"",('1C-Analiza_fin_extinsa'!E5-'1C-Analiza_fin_extinsa'!E6)/'1C-Analiza_fin_extinsa'!E11)</f>
        <v/>
      </c>
      <c r="F86" s="69" t="str">
        <f>IF(ISERROR(('1C-Analiza_fin_extinsa'!F5-'1C-Analiza_fin_extinsa'!F6)/'1C-Analiza_fin_extinsa'!F11),"",('1C-Analiza_fin_extinsa'!F5-'1C-Analiza_fin_extinsa'!F6)/'1C-Analiza_fin_extinsa'!F11)</f>
        <v/>
      </c>
      <c r="G86" s="69" t="str">
        <f>IF(ISERROR(('1C-Analiza_fin_extinsa'!G5-'1C-Analiza_fin_extinsa'!G6)/'1C-Analiza_fin_extinsa'!G11),"",('1C-Analiza_fin_extinsa'!G5-'1C-Analiza_fin_extinsa'!G6)/'1C-Analiza_fin_extinsa'!G11)</f>
        <v/>
      </c>
      <c r="H86" s="69" t="str">
        <f>IF(ISERROR(('1C-Analiza_fin_extinsa'!H5-'1C-Analiza_fin_extinsa'!H6)/'1C-Analiza_fin_extinsa'!H11),"",('1C-Analiza_fin_extinsa'!H5-'1C-Analiza_fin_extinsa'!H6)/'1C-Analiza_fin_extinsa'!H11)</f>
        <v/>
      </c>
      <c r="I86" s="69" t="str">
        <f>IF(ISERROR(('1C-Analiza_fin_extinsa'!I5-'1C-Analiza_fin_extinsa'!I6)/'1C-Analiza_fin_extinsa'!I11),"",('1C-Analiza_fin_extinsa'!I5-'1C-Analiza_fin_extinsa'!I6)/'1C-Analiza_fin_extinsa'!I11)</f>
        <v/>
      </c>
      <c r="J86" s="69" t="str">
        <f>IF(ISERROR(('1C-Analiza_fin_extinsa'!J5-'1C-Analiza_fin_extinsa'!J6)/'1C-Analiza_fin_extinsa'!J11),"",('1C-Analiza_fin_extinsa'!J5-'1C-Analiza_fin_extinsa'!J6)/'1C-Analiza_fin_extinsa'!J11)</f>
        <v/>
      </c>
      <c r="K86" s="69" t="str">
        <f>IF(ISERROR(('1C-Analiza_fin_extinsa'!K5-'1C-Analiza_fin_extinsa'!K6)/'1C-Analiza_fin_extinsa'!K11),"",('1C-Analiza_fin_extinsa'!K5-'1C-Analiza_fin_extinsa'!K6)/'1C-Analiza_fin_extinsa'!K11)</f>
        <v/>
      </c>
      <c r="L86" s="69" t="str">
        <f>IF(ISERROR(('1C-Analiza_fin_extinsa'!L5-'1C-Analiza_fin_extinsa'!L6)/'1C-Analiza_fin_extinsa'!L11),"",('1C-Analiza_fin_extinsa'!L5-'1C-Analiza_fin_extinsa'!L6)/'1C-Analiza_fin_extinsa'!L11)</f>
        <v/>
      </c>
      <c r="M86" s="69" t="str">
        <f>IF(ISERROR(('1C-Analiza_fin_extinsa'!M5-'1C-Analiza_fin_extinsa'!M6)/'1C-Analiza_fin_extinsa'!M11),"",('1C-Analiza_fin_extinsa'!M5-'1C-Analiza_fin_extinsa'!M6)/'1C-Analiza_fin_extinsa'!M11)</f>
        <v/>
      </c>
      <c r="N86" s="69" t="str">
        <f>IF(ISERROR(('1C-Analiza_fin_extinsa'!N5-'1C-Analiza_fin_extinsa'!N6)/'1C-Analiza_fin_extinsa'!N11),"",('1C-Analiza_fin_extinsa'!N5-'1C-Analiza_fin_extinsa'!N6)/'1C-Analiza_fin_extinsa'!N11)</f>
        <v/>
      </c>
    </row>
    <row r="87" spans="1:14" s="88" customFormat="1" ht="25.5" x14ac:dyDescent="0.2">
      <c r="A87" s="65" t="s">
        <v>257</v>
      </c>
      <c r="B87" s="79" t="str">
        <f>IF(ISERROR('1C-Analiza_fin_extinsa'!B9/'1C-Analiza_fin_extinsa'!B11),"",'1C-Analiza_fin_extinsa'!B9/'1C-Analiza_fin_extinsa'!B11)</f>
        <v/>
      </c>
      <c r="C87" s="79" t="str">
        <f>IF(ISERROR('1C-Analiza_fin_extinsa'!C9/'1C-Analiza_fin_extinsa'!C11),"",'1C-Analiza_fin_extinsa'!C9/'1C-Analiza_fin_extinsa'!C11)</f>
        <v/>
      </c>
      <c r="D87" s="79" t="str">
        <f>IF(ISERROR('1C-Analiza_fin_extinsa'!D9/'1C-Analiza_fin_extinsa'!D11),"",'1C-Analiza_fin_extinsa'!D9/'1C-Analiza_fin_extinsa'!D11)</f>
        <v/>
      </c>
      <c r="E87" s="79" t="str">
        <f>IF(ISERROR('1C-Analiza_fin_extinsa'!E9/'1C-Analiza_fin_extinsa'!E11),"",'1C-Analiza_fin_extinsa'!E9/'1C-Analiza_fin_extinsa'!E11)</f>
        <v/>
      </c>
      <c r="F87" s="79" t="str">
        <f>IF(ISERROR('1C-Analiza_fin_extinsa'!F9/'1C-Analiza_fin_extinsa'!F11),"",'1C-Analiza_fin_extinsa'!F9/'1C-Analiza_fin_extinsa'!F11)</f>
        <v/>
      </c>
      <c r="G87" s="79" t="str">
        <f>IF(ISERROR('1C-Analiza_fin_extinsa'!G9/'1C-Analiza_fin_extinsa'!G11),"",'1C-Analiza_fin_extinsa'!G9/'1C-Analiza_fin_extinsa'!G11)</f>
        <v/>
      </c>
      <c r="H87" s="79" t="str">
        <f>IF(ISERROR('1C-Analiza_fin_extinsa'!H9/'1C-Analiza_fin_extinsa'!H11),"",'1C-Analiza_fin_extinsa'!H9/'1C-Analiza_fin_extinsa'!H11)</f>
        <v/>
      </c>
      <c r="I87" s="79" t="str">
        <f>IF(ISERROR('1C-Analiza_fin_extinsa'!I9/'1C-Analiza_fin_extinsa'!I11),"",'1C-Analiza_fin_extinsa'!I9/'1C-Analiza_fin_extinsa'!I11)</f>
        <v/>
      </c>
      <c r="J87" s="79" t="str">
        <f>IF(ISERROR('1C-Analiza_fin_extinsa'!J9/'1C-Analiza_fin_extinsa'!J11),"",'1C-Analiza_fin_extinsa'!J9/'1C-Analiza_fin_extinsa'!J11)</f>
        <v/>
      </c>
      <c r="K87" s="79" t="str">
        <f>IF(ISERROR('1C-Analiza_fin_extinsa'!K9/'1C-Analiza_fin_extinsa'!K11),"",'1C-Analiza_fin_extinsa'!K9/'1C-Analiza_fin_extinsa'!K11)</f>
        <v/>
      </c>
      <c r="L87" s="79" t="str">
        <f>IF(ISERROR('1C-Analiza_fin_extinsa'!L9/'1C-Analiza_fin_extinsa'!L11),"",'1C-Analiza_fin_extinsa'!L9/'1C-Analiza_fin_extinsa'!L11)</f>
        <v/>
      </c>
      <c r="M87" s="79" t="str">
        <f>IF(ISERROR('1C-Analiza_fin_extinsa'!M9/'1C-Analiza_fin_extinsa'!M11),"",'1C-Analiza_fin_extinsa'!M9/'1C-Analiza_fin_extinsa'!M11)</f>
        <v/>
      </c>
      <c r="N87" s="79" t="str">
        <f>IF(ISERROR('1C-Analiza_fin_extinsa'!N9/'1C-Analiza_fin_extinsa'!N11),"",'1C-Analiza_fin_extinsa'!N9/'1C-Analiza_fin_extinsa'!N11)</f>
        <v/>
      </c>
    </row>
    <row r="88" spans="1:14" s="88" customFormat="1" x14ac:dyDescent="0.2">
      <c r="A88" s="80"/>
      <c r="B88" s="81"/>
      <c r="C88" s="81"/>
      <c r="D88" s="81"/>
    </row>
    <row r="89" spans="1:14" s="197" customFormat="1" x14ac:dyDescent="0.2">
      <c r="A89" s="196" t="s">
        <v>118</v>
      </c>
      <c r="B89" s="189" t="str">
        <f>'1A-Bilant'!B5</f>
        <v>N-2</v>
      </c>
      <c r="C89" s="189" t="str">
        <f>'1A-Bilant'!C5</f>
        <v>N-1</v>
      </c>
      <c r="D89" s="189" t="str">
        <f>'1A-Bilant'!D5</f>
        <v>N</v>
      </c>
      <c r="E89" s="189">
        <f>'1A-Bilant'!E5</f>
        <v>1</v>
      </c>
      <c r="F89" s="189">
        <f>'1A-Bilant'!F5</f>
        <v>2</v>
      </c>
      <c r="G89" s="189">
        <f>'1A-Bilant'!G5</f>
        <v>3</v>
      </c>
      <c r="H89" s="189">
        <f>'1A-Bilant'!H5</f>
        <v>4</v>
      </c>
      <c r="I89" s="189">
        <f>'1A-Bilant'!I5</f>
        <v>5</v>
      </c>
      <c r="J89" s="189">
        <f>'1A-Bilant'!J5</f>
        <v>6</v>
      </c>
      <c r="K89" s="189">
        <f>'1A-Bilant'!K5</f>
        <v>7</v>
      </c>
      <c r="L89" s="189">
        <f>'1A-Bilant'!L5</f>
        <v>8</v>
      </c>
      <c r="M89" s="189">
        <f>'1A-Bilant'!M5</f>
        <v>9</v>
      </c>
      <c r="N89" s="189">
        <f>'1A-Bilant'!N5</f>
        <v>10</v>
      </c>
    </row>
    <row r="90" spans="1:14" s="88" customFormat="1" ht="25.5" x14ac:dyDescent="0.2">
      <c r="A90" s="65" t="s">
        <v>258</v>
      </c>
      <c r="B90" s="79" t="str">
        <f>IF(ISERROR('1C-Analiza_fin_extinsa'!B10/'1C-Analiza_fin_extinsa'!B11),"",'1C-Analiza_fin_extinsa'!B10/'1C-Analiza_fin_extinsa'!B11)</f>
        <v/>
      </c>
      <c r="C90" s="79" t="str">
        <f>IF(ISERROR('1C-Analiza_fin_extinsa'!C10/'1C-Analiza_fin_extinsa'!C11),"",'1C-Analiza_fin_extinsa'!C10/'1C-Analiza_fin_extinsa'!C11)</f>
        <v/>
      </c>
      <c r="D90" s="79" t="str">
        <f>IF(ISERROR('1C-Analiza_fin_extinsa'!D10/'1C-Analiza_fin_extinsa'!D11),"",'1C-Analiza_fin_extinsa'!D10/'1C-Analiza_fin_extinsa'!D11)</f>
        <v/>
      </c>
      <c r="E90" s="79" t="str">
        <f>IF(ISERROR('1C-Analiza_fin_extinsa'!E10/'1C-Analiza_fin_extinsa'!E11),"",'1C-Analiza_fin_extinsa'!E10/'1C-Analiza_fin_extinsa'!E11)</f>
        <v/>
      </c>
      <c r="F90" s="79" t="str">
        <f>IF(ISERROR('1C-Analiza_fin_extinsa'!F10/'1C-Analiza_fin_extinsa'!F11),"",'1C-Analiza_fin_extinsa'!F10/'1C-Analiza_fin_extinsa'!F11)</f>
        <v/>
      </c>
      <c r="G90" s="79" t="str">
        <f>IF(ISERROR('1C-Analiza_fin_extinsa'!G10/'1C-Analiza_fin_extinsa'!G11),"",'1C-Analiza_fin_extinsa'!G10/'1C-Analiza_fin_extinsa'!G11)</f>
        <v/>
      </c>
      <c r="H90" s="79" t="str">
        <f>IF(ISERROR('1C-Analiza_fin_extinsa'!H10/'1C-Analiza_fin_extinsa'!H11),"",'1C-Analiza_fin_extinsa'!H10/'1C-Analiza_fin_extinsa'!H11)</f>
        <v/>
      </c>
      <c r="I90" s="79" t="str">
        <f>IF(ISERROR('1C-Analiza_fin_extinsa'!I10/'1C-Analiza_fin_extinsa'!I11),"",'1C-Analiza_fin_extinsa'!I10/'1C-Analiza_fin_extinsa'!I11)</f>
        <v/>
      </c>
      <c r="J90" s="79" t="str">
        <f>IF(ISERROR('1C-Analiza_fin_extinsa'!J10/'1C-Analiza_fin_extinsa'!J11),"",'1C-Analiza_fin_extinsa'!J10/'1C-Analiza_fin_extinsa'!J11)</f>
        <v/>
      </c>
      <c r="K90" s="79" t="str">
        <f>IF(ISERROR('1C-Analiza_fin_extinsa'!K10/'1C-Analiza_fin_extinsa'!K11),"",'1C-Analiza_fin_extinsa'!K10/'1C-Analiza_fin_extinsa'!K11)</f>
        <v/>
      </c>
      <c r="L90" s="79" t="str">
        <f>IF(ISERROR('1C-Analiza_fin_extinsa'!L10/'1C-Analiza_fin_extinsa'!L11),"",'1C-Analiza_fin_extinsa'!L10/'1C-Analiza_fin_extinsa'!L11)</f>
        <v/>
      </c>
      <c r="M90" s="79" t="str">
        <f>IF(ISERROR('1C-Analiza_fin_extinsa'!M10/'1C-Analiza_fin_extinsa'!M11),"",'1C-Analiza_fin_extinsa'!M10/'1C-Analiza_fin_extinsa'!M11)</f>
        <v/>
      </c>
      <c r="N90" s="79" t="str">
        <f>IF(ISERROR('1C-Analiza_fin_extinsa'!N10/'1C-Analiza_fin_extinsa'!N11),"",'1C-Analiza_fin_extinsa'!N10/'1C-Analiza_fin_extinsa'!N11)</f>
        <v/>
      </c>
    </row>
    <row r="91" spans="1:14" s="88" customFormat="1" ht="25.5" x14ac:dyDescent="0.2">
      <c r="A91" s="179" t="s">
        <v>259</v>
      </c>
      <c r="B91" s="180" t="str">
        <f>IF(ISERROR('1C-Analiza_fin_extinsa'!B10/('1C-Analiza_fin_extinsa'!B11+'1C-Analiza_fin_extinsa'!B16)),"",'1C-Analiza_fin_extinsa'!B10/('1C-Analiza_fin_extinsa'!B11+'1C-Analiza_fin_extinsa'!B16))</f>
        <v/>
      </c>
      <c r="C91" s="180" t="str">
        <f>IF(ISERROR('1C-Analiza_fin_extinsa'!C10/('1C-Analiza_fin_extinsa'!C11+'1C-Analiza_fin_extinsa'!C16)),"",'1C-Analiza_fin_extinsa'!C10/('1C-Analiza_fin_extinsa'!C11+'1C-Analiza_fin_extinsa'!C16))</f>
        <v/>
      </c>
      <c r="D91" s="180" t="str">
        <f>IF(ISERROR('1C-Analiza_fin_extinsa'!D10/('1C-Analiza_fin_extinsa'!D11+'1C-Analiza_fin_extinsa'!D16)),"",'1C-Analiza_fin_extinsa'!D10/('1C-Analiza_fin_extinsa'!D11+'1C-Analiza_fin_extinsa'!D16))</f>
        <v/>
      </c>
      <c r="E91" s="180" t="str">
        <f>IF(ISERROR('1C-Analiza_fin_extinsa'!E10/('1C-Analiza_fin_extinsa'!E11+'1C-Analiza_fin_extinsa'!E16)),"",'1C-Analiza_fin_extinsa'!E10/('1C-Analiza_fin_extinsa'!E11+'1C-Analiza_fin_extinsa'!E16))</f>
        <v/>
      </c>
      <c r="F91" s="180" t="str">
        <f>IF(ISERROR('1C-Analiza_fin_extinsa'!F10/('1C-Analiza_fin_extinsa'!F11+'1C-Analiza_fin_extinsa'!F16)),"",'1C-Analiza_fin_extinsa'!F10/('1C-Analiza_fin_extinsa'!F11+'1C-Analiza_fin_extinsa'!F16))</f>
        <v/>
      </c>
      <c r="G91" s="180" t="str">
        <f>IF(ISERROR('1C-Analiza_fin_extinsa'!G10/('1C-Analiza_fin_extinsa'!G11+'1C-Analiza_fin_extinsa'!G16)),"",'1C-Analiza_fin_extinsa'!G10/('1C-Analiza_fin_extinsa'!G11+'1C-Analiza_fin_extinsa'!G16))</f>
        <v/>
      </c>
      <c r="H91" s="180" t="str">
        <f>IF(ISERROR('1C-Analiza_fin_extinsa'!H10/('1C-Analiza_fin_extinsa'!H11+'1C-Analiza_fin_extinsa'!H16)),"",'1C-Analiza_fin_extinsa'!H10/('1C-Analiza_fin_extinsa'!H11+'1C-Analiza_fin_extinsa'!H16))</f>
        <v/>
      </c>
      <c r="I91" s="180" t="str">
        <f>IF(ISERROR('1C-Analiza_fin_extinsa'!I10/('1C-Analiza_fin_extinsa'!I11+'1C-Analiza_fin_extinsa'!I16)),"",'1C-Analiza_fin_extinsa'!I10/('1C-Analiza_fin_extinsa'!I11+'1C-Analiza_fin_extinsa'!I16))</f>
        <v/>
      </c>
      <c r="J91" s="180" t="str">
        <f>IF(ISERROR('1C-Analiza_fin_extinsa'!J10/('1C-Analiza_fin_extinsa'!J11+'1C-Analiza_fin_extinsa'!J16)),"",'1C-Analiza_fin_extinsa'!J10/('1C-Analiza_fin_extinsa'!J11+'1C-Analiza_fin_extinsa'!J16))</f>
        <v/>
      </c>
      <c r="K91" s="180" t="str">
        <f>IF(ISERROR('1C-Analiza_fin_extinsa'!K10/('1C-Analiza_fin_extinsa'!K11+'1C-Analiza_fin_extinsa'!K16)),"",'1C-Analiza_fin_extinsa'!K10/('1C-Analiza_fin_extinsa'!K11+'1C-Analiza_fin_extinsa'!K16))</f>
        <v/>
      </c>
      <c r="L91" s="180" t="str">
        <f>IF(ISERROR('1C-Analiza_fin_extinsa'!L10/('1C-Analiza_fin_extinsa'!L11+'1C-Analiza_fin_extinsa'!L16)),"",'1C-Analiza_fin_extinsa'!L10/('1C-Analiza_fin_extinsa'!L11+'1C-Analiza_fin_extinsa'!L16))</f>
        <v/>
      </c>
      <c r="M91" s="180" t="str">
        <f>IF(ISERROR('1C-Analiza_fin_extinsa'!M10/('1C-Analiza_fin_extinsa'!M11+'1C-Analiza_fin_extinsa'!M16)),"",'1C-Analiza_fin_extinsa'!M10/('1C-Analiza_fin_extinsa'!M11+'1C-Analiza_fin_extinsa'!M16))</f>
        <v/>
      </c>
      <c r="N91" s="180" t="str">
        <f>IF(ISERROR('1C-Analiza_fin_extinsa'!N10/('1C-Analiza_fin_extinsa'!N11+'1C-Analiza_fin_extinsa'!N16)),"",'1C-Analiza_fin_extinsa'!N10/('1C-Analiza_fin_extinsa'!N11+'1C-Analiza_fin_extinsa'!N16))</f>
        <v/>
      </c>
    </row>
    <row r="92" spans="1:14" s="88" customFormat="1" ht="38.25" x14ac:dyDescent="0.2">
      <c r="A92" s="65" t="s">
        <v>260</v>
      </c>
      <c r="B92" s="79" t="str">
        <f>IF(ISERROR('1C-Analiza_fin_extinsa'!B20/('1C-Analiza_fin_extinsa'!B20+'1C-Analiza_fin_extinsa'!B16)),"",'1C-Analiza_fin_extinsa'!B20/('1C-Analiza_fin_extinsa'!B20+'1C-Analiza_fin_extinsa'!B16))</f>
        <v/>
      </c>
      <c r="C92" s="79" t="str">
        <f>IF(ISERROR('1C-Analiza_fin_extinsa'!C20/('1C-Analiza_fin_extinsa'!C20+'1C-Analiza_fin_extinsa'!C16)),"",'1C-Analiza_fin_extinsa'!C20/('1C-Analiza_fin_extinsa'!C20+'1C-Analiza_fin_extinsa'!C16))</f>
        <v/>
      </c>
      <c r="D92" s="79" t="str">
        <f>IF(ISERROR('1C-Analiza_fin_extinsa'!D20/('1C-Analiza_fin_extinsa'!D20+'1C-Analiza_fin_extinsa'!D16)),"",'1C-Analiza_fin_extinsa'!D20/('1C-Analiza_fin_extinsa'!D20+'1C-Analiza_fin_extinsa'!D16))</f>
        <v/>
      </c>
      <c r="E92" s="79" t="str">
        <f>IF(ISERROR('1C-Analiza_fin_extinsa'!E20/('1C-Analiza_fin_extinsa'!E20+'1C-Analiza_fin_extinsa'!E16)),"",'1C-Analiza_fin_extinsa'!E20/('1C-Analiza_fin_extinsa'!E20+'1C-Analiza_fin_extinsa'!E16))</f>
        <v/>
      </c>
      <c r="F92" s="79" t="str">
        <f>IF(ISERROR('1C-Analiza_fin_extinsa'!F20/('1C-Analiza_fin_extinsa'!F20+'1C-Analiza_fin_extinsa'!F16)),"",'1C-Analiza_fin_extinsa'!F20/('1C-Analiza_fin_extinsa'!F20+'1C-Analiza_fin_extinsa'!F16))</f>
        <v/>
      </c>
      <c r="G92" s="79" t="str">
        <f>IF(ISERROR('1C-Analiza_fin_extinsa'!G20/('1C-Analiza_fin_extinsa'!G20+'1C-Analiza_fin_extinsa'!G16)),"",'1C-Analiza_fin_extinsa'!G20/('1C-Analiza_fin_extinsa'!G20+'1C-Analiza_fin_extinsa'!G16))</f>
        <v/>
      </c>
      <c r="H92" s="79" t="str">
        <f>IF(ISERROR('1C-Analiza_fin_extinsa'!H20/('1C-Analiza_fin_extinsa'!H20+'1C-Analiza_fin_extinsa'!H16)),"",'1C-Analiza_fin_extinsa'!H20/('1C-Analiza_fin_extinsa'!H20+'1C-Analiza_fin_extinsa'!H16))</f>
        <v/>
      </c>
      <c r="I92" s="79" t="str">
        <f>IF(ISERROR('1C-Analiza_fin_extinsa'!I20/('1C-Analiza_fin_extinsa'!I20+'1C-Analiza_fin_extinsa'!I16)),"",'1C-Analiza_fin_extinsa'!I20/('1C-Analiza_fin_extinsa'!I20+'1C-Analiza_fin_extinsa'!I16))</f>
        <v/>
      </c>
      <c r="J92" s="79" t="str">
        <f>IF(ISERROR('1C-Analiza_fin_extinsa'!J20/('1C-Analiza_fin_extinsa'!J20+'1C-Analiza_fin_extinsa'!J16)),"",'1C-Analiza_fin_extinsa'!J20/('1C-Analiza_fin_extinsa'!J20+'1C-Analiza_fin_extinsa'!J16))</f>
        <v/>
      </c>
      <c r="K92" s="79" t="str">
        <f>IF(ISERROR('1C-Analiza_fin_extinsa'!K20/('1C-Analiza_fin_extinsa'!K20+'1C-Analiza_fin_extinsa'!K16)),"",'1C-Analiza_fin_extinsa'!K20/('1C-Analiza_fin_extinsa'!K20+'1C-Analiza_fin_extinsa'!K16))</f>
        <v/>
      </c>
      <c r="L92" s="79" t="str">
        <f>IF(ISERROR('1C-Analiza_fin_extinsa'!L20/('1C-Analiza_fin_extinsa'!L20+'1C-Analiza_fin_extinsa'!L16)),"",'1C-Analiza_fin_extinsa'!L20/('1C-Analiza_fin_extinsa'!L20+'1C-Analiza_fin_extinsa'!L16))</f>
        <v/>
      </c>
      <c r="M92" s="79" t="str">
        <f>IF(ISERROR('1C-Analiza_fin_extinsa'!M20/('1C-Analiza_fin_extinsa'!M20+'1C-Analiza_fin_extinsa'!M16)),"",'1C-Analiza_fin_extinsa'!M20/('1C-Analiza_fin_extinsa'!M20+'1C-Analiza_fin_extinsa'!M16))</f>
        <v/>
      </c>
      <c r="N92" s="79" t="str">
        <f>IF(ISERROR('1C-Analiza_fin_extinsa'!N20/('1C-Analiza_fin_extinsa'!N20+'1C-Analiza_fin_extinsa'!N16)),"",'1C-Analiza_fin_extinsa'!N20/('1C-Analiza_fin_extinsa'!N20+'1C-Analiza_fin_extinsa'!N16))</f>
        <v/>
      </c>
    </row>
    <row r="93" spans="1:14" s="88" customFormat="1" ht="25.5" x14ac:dyDescent="0.2">
      <c r="A93" s="65" t="s">
        <v>261</v>
      </c>
      <c r="B93" s="66" t="str">
        <f>IF(ISERROR('1C-Analiza_fin_extinsa'!B20/'1C-Analiza_fin_extinsa'!B21),"",'1C-Analiza_fin_extinsa'!B20/'1C-Analiza_fin_extinsa'!B21)</f>
        <v/>
      </c>
      <c r="C93" s="66" t="str">
        <f>IF(ISERROR('1C-Analiza_fin_extinsa'!C20/'1C-Analiza_fin_extinsa'!C21),"",'1C-Analiza_fin_extinsa'!C20/'1C-Analiza_fin_extinsa'!C21)</f>
        <v/>
      </c>
      <c r="D93" s="66" t="str">
        <f>IF(ISERROR('1C-Analiza_fin_extinsa'!D20/'1C-Analiza_fin_extinsa'!D21),"",'1C-Analiza_fin_extinsa'!D20/'1C-Analiza_fin_extinsa'!D21)</f>
        <v/>
      </c>
      <c r="E93" s="66" t="str">
        <f>IF(ISERROR('1C-Analiza_fin_extinsa'!E20/'1C-Analiza_fin_extinsa'!E21),"",'1C-Analiza_fin_extinsa'!E20/'1C-Analiza_fin_extinsa'!E21)</f>
        <v/>
      </c>
      <c r="F93" s="66" t="str">
        <f>IF(ISERROR('1C-Analiza_fin_extinsa'!F20/'1C-Analiza_fin_extinsa'!F21),"",'1C-Analiza_fin_extinsa'!F20/'1C-Analiza_fin_extinsa'!F21)</f>
        <v/>
      </c>
      <c r="G93" s="66" t="str">
        <f>IF(ISERROR('1C-Analiza_fin_extinsa'!G20/'1C-Analiza_fin_extinsa'!G21),"",'1C-Analiza_fin_extinsa'!G20/'1C-Analiza_fin_extinsa'!G21)</f>
        <v/>
      </c>
      <c r="H93" s="66" t="str">
        <f>IF(ISERROR('1C-Analiza_fin_extinsa'!H20/'1C-Analiza_fin_extinsa'!H21),"",'1C-Analiza_fin_extinsa'!H20/'1C-Analiza_fin_extinsa'!H21)</f>
        <v/>
      </c>
      <c r="I93" s="66" t="str">
        <f>IF(ISERROR('1C-Analiza_fin_extinsa'!I20/'1C-Analiza_fin_extinsa'!I21),"",'1C-Analiza_fin_extinsa'!I20/'1C-Analiza_fin_extinsa'!I21)</f>
        <v/>
      </c>
      <c r="J93" s="66" t="str">
        <f>IF(ISERROR('1C-Analiza_fin_extinsa'!J20/'1C-Analiza_fin_extinsa'!J21),"",'1C-Analiza_fin_extinsa'!J20/'1C-Analiza_fin_extinsa'!J21)</f>
        <v/>
      </c>
      <c r="K93" s="66" t="str">
        <f>IF(ISERROR('1C-Analiza_fin_extinsa'!K20/'1C-Analiza_fin_extinsa'!K21),"",'1C-Analiza_fin_extinsa'!K20/'1C-Analiza_fin_extinsa'!K21)</f>
        <v/>
      </c>
      <c r="L93" s="66" t="str">
        <f>IF(ISERROR('1C-Analiza_fin_extinsa'!L20/'1C-Analiza_fin_extinsa'!L21),"",'1C-Analiza_fin_extinsa'!L20/'1C-Analiza_fin_extinsa'!L21)</f>
        <v/>
      </c>
      <c r="M93" s="66" t="str">
        <f>IF(ISERROR('1C-Analiza_fin_extinsa'!M20/'1C-Analiza_fin_extinsa'!M21),"",'1C-Analiza_fin_extinsa'!M20/'1C-Analiza_fin_extinsa'!M21)</f>
        <v/>
      </c>
      <c r="N93" s="66" t="str">
        <f>IF(ISERROR('1C-Analiza_fin_extinsa'!N20/'1C-Analiza_fin_extinsa'!N21),"",'1C-Analiza_fin_extinsa'!N20/'1C-Analiza_fin_extinsa'!N21)</f>
        <v/>
      </c>
    </row>
    <row r="94" spans="1:14" s="88" customFormat="1" ht="25.5" x14ac:dyDescent="0.2">
      <c r="A94" s="65" t="s">
        <v>262</v>
      </c>
      <c r="B94" s="66" t="str">
        <f>IF(ISERROR('1C-Analiza_fin_extinsa'!B16/'1C-Analiza_fin_extinsa'!B20),"",'1C-Analiza_fin_extinsa'!B16/'1C-Analiza_fin_extinsa'!B20)</f>
        <v/>
      </c>
      <c r="C94" s="66" t="str">
        <f>IF(ISERROR('1C-Analiza_fin_extinsa'!C16/'1C-Analiza_fin_extinsa'!C20),"",'1C-Analiza_fin_extinsa'!C16/'1C-Analiza_fin_extinsa'!C20)</f>
        <v/>
      </c>
      <c r="D94" s="66" t="str">
        <f>IF(ISERROR('1C-Analiza_fin_extinsa'!D16/'1C-Analiza_fin_extinsa'!D20),"",'1C-Analiza_fin_extinsa'!D16/'1C-Analiza_fin_extinsa'!D20)</f>
        <v/>
      </c>
      <c r="E94" s="66" t="str">
        <f>IF(ISERROR('1C-Analiza_fin_extinsa'!E16/'1C-Analiza_fin_extinsa'!E20),"",'1C-Analiza_fin_extinsa'!E16/'1C-Analiza_fin_extinsa'!E20)</f>
        <v/>
      </c>
      <c r="F94" s="66" t="str">
        <f>IF(ISERROR('1C-Analiza_fin_extinsa'!F16/'1C-Analiza_fin_extinsa'!F20),"",'1C-Analiza_fin_extinsa'!F16/'1C-Analiza_fin_extinsa'!F20)</f>
        <v/>
      </c>
      <c r="G94" s="66" t="str">
        <f>IF(ISERROR('1C-Analiza_fin_extinsa'!G16/'1C-Analiza_fin_extinsa'!G20),"",'1C-Analiza_fin_extinsa'!G16/'1C-Analiza_fin_extinsa'!G20)</f>
        <v/>
      </c>
      <c r="H94" s="66" t="str">
        <f>IF(ISERROR('1C-Analiza_fin_extinsa'!H16/'1C-Analiza_fin_extinsa'!H20),"",'1C-Analiza_fin_extinsa'!H16/'1C-Analiza_fin_extinsa'!H20)</f>
        <v/>
      </c>
      <c r="I94" s="66" t="str">
        <f>IF(ISERROR('1C-Analiza_fin_extinsa'!I16/'1C-Analiza_fin_extinsa'!I20),"",'1C-Analiza_fin_extinsa'!I16/'1C-Analiza_fin_extinsa'!I20)</f>
        <v/>
      </c>
      <c r="J94" s="66" t="str">
        <f>IF(ISERROR('1C-Analiza_fin_extinsa'!J16/'1C-Analiza_fin_extinsa'!J20),"",'1C-Analiza_fin_extinsa'!J16/'1C-Analiza_fin_extinsa'!J20)</f>
        <v/>
      </c>
      <c r="K94" s="66" t="str">
        <f>IF(ISERROR('1C-Analiza_fin_extinsa'!K16/'1C-Analiza_fin_extinsa'!K20),"",'1C-Analiza_fin_extinsa'!K16/'1C-Analiza_fin_extinsa'!K20)</f>
        <v/>
      </c>
      <c r="L94" s="66" t="str">
        <f>IF(ISERROR('1C-Analiza_fin_extinsa'!L16/'1C-Analiza_fin_extinsa'!L20),"",'1C-Analiza_fin_extinsa'!L16/'1C-Analiza_fin_extinsa'!L20)</f>
        <v/>
      </c>
      <c r="M94" s="66" t="str">
        <f>IF(ISERROR('1C-Analiza_fin_extinsa'!M16/'1C-Analiza_fin_extinsa'!M20),"",'1C-Analiza_fin_extinsa'!M16/'1C-Analiza_fin_extinsa'!M20)</f>
        <v/>
      </c>
      <c r="N94" s="66" t="str">
        <f>IF(ISERROR('1C-Analiza_fin_extinsa'!N16/'1C-Analiza_fin_extinsa'!N20),"",'1C-Analiza_fin_extinsa'!N16/'1C-Analiza_fin_extinsa'!N20)</f>
        <v/>
      </c>
    </row>
    <row r="95" spans="1:14" s="88" customFormat="1" ht="25.5" x14ac:dyDescent="0.2">
      <c r="A95" s="65" t="s">
        <v>263</v>
      </c>
      <c r="B95" s="66" t="str">
        <f>IF(ISERROR('1C-Analiza_fin_extinsa'!B16/'1C-Analiza_fin_extinsa'!B21),"",'1C-Analiza_fin_extinsa'!B16/'1C-Analiza_fin_extinsa'!B21)</f>
        <v/>
      </c>
      <c r="C95" s="66" t="str">
        <f>IF(ISERROR('1C-Analiza_fin_extinsa'!C16/'1C-Analiza_fin_extinsa'!C21),"",'1C-Analiza_fin_extinsa'!C16/'1C-Analiza_fin_extinsa'!C21)</f>
        <v/>
      </c>
      <c r="D95" s="66" t="str">
        <f>IF(ISERROR('1C-Analiza_fin_extinsa'!D16/'1C-Analiza_fin_extinsa'!D21),"",'1C-Analiza_fin_extinsa'!D16/'1C-Analiza_fin_extinsa'!D21)</f>
        <v/>
      </c>
      <c r="E95" s="66" t="str">
        <f>IF(ISERROR('1C-Analiza_fin_extinsa'!E16/'1C-Analiza_fin_extinsa'!E21),"",'1C-Analiza_fin_extinsa'!E16/'1C-Analiza_fin_extinsa'!E21)</f>
        <v/>
      </c>
      <c r="F95" s="66" t="str">
        <f>IF(ISERROR('1C-Analiza_fin_extinsa'!F16/'1C-Analiza_fin_extinsa'!F21),"",'1C-Analiza_fin_extinsa'!F16/'1C-Analiza_fin_extinsa'!F21)</f>
        <v/>
      </c>
      <c r="G95" s="66" t="str">
        <f>IF(ISERROR('1C-Analiza_fin_extinsa'!G16/'1C-Analiza_fin_extinsa'!G21),"",'1C-Analiza_fin_extinsa'!G16/'1C-Analiza_fin_extinsa'!G21)</f>
        <v/>
      </c>
      <c r="H95" s="66" t="str">
        <f>IF(ISERROR('1C-Analiza_fin_extinsa'!H16/'1C-Analiza_fin_extinsa'!H21),"",'1C-Analiza_fin_extinsa'!H16/'1C-Analiza_fin_extinsa'!H21)</f>
        <v/>
      </c>
      <c r="I95" s="66" t="str">
        <f>IF(ISERROR('1C-Analiza_fin_extinsa'!I16/'1C-Analiza_fin_extinsa'!I21),"",'1C-Analiza_fin_extinsa'!I16/'1C-Analiza_fin_extinsa'!I21)</f>
        <v/>
      </c>
      <c r="J95" s="66" t="str">
        <f>IF(ISERROR('1C-Analiza_fin_extinsa'!J16/'1C-Analiza_fin_extinsa'!J21),"",'1C-Analiza_fin_extinsa'!J16/'1C-Analiza_fin_extinsa'!J21)</f>
        <v/>
      </c>
      <c r="K95" s="66" t="str">
        <f>IF(ISERROR('1C-Analiza_fin_extinsa'!K16/'1C-Analiza_fin_extinsa'!K21),"",'1C-Analiza_fin_extinsa'!K16/'1C-Analiza_fin_extinsa'!K21)</f>
        <v/>
      </c>
      <c r="L95" s="66" t="str">
        <f>IF(ISERROR('1C-Analiza_fin_extinsa'!L16/'1C-Analiza_fin_extinsa'!L21),"",'1C-Analiza_fin_extinsa'!L16/'1C-Analiza_fin_extinsa'!L21)</f>
        <v/>
      </c>
      <c r="M95" s="66" t="str">
        <f>IF(ISERROR('1C-Analiza_fin_extinsa'!M16/'1C-Analiza_fin_extinsa'!M21),"",'1C-Analiza_fin_extinsa'!M16/'1C-Analiza_fin_extinsa'!M21)</f>
        <v/>
      </c>
      <c r="N95" s="66" t="str">
        <f>IF(ISERROR('1C-Analiza_fin_extinsa'!N16/'1C-Analiza_fin_extinsa'!N21),"",'1C-Analiza_fin_extinsa'!N16/'1C-Analiza_fin_extinsa'!N21)</f>
        <v/>
      </c>
    </row>
    <row r="96" spans="1:14" s="88" customFormat="1" ht="15" customHeight="1" x14ac:dyDescent="0.2">
      <c r="A96" s="65" t="s">
        <v>264</v>
      </c>
      <c r="B96" s="66" t="str">
        <f>IF(ISERROR('1C-Analiza_fin_extinsa'!B11/'1C-Analiza_fin_extinsa'!B21),"",'1C-Analiza_fin_extinsa'!B11/'1C-Analiza_fin_extinsa'!B21)</f>
        <v/>
      </c>
      <c r="C96" s="66" t="str">
        <f>IF(ISERROR('1C-Analiza_fin_extinsa'!C11/'1C-Analiza_fin_extinsa'!C21),"",'1C-Analiza_fin_extinsa'!C11/'1C-Analiza_fin_extinsa'!C21)</f>
        <v/>
      </c>
      <c r="D96" s="66" t="str">
        <f>IF(ISERROR('1C-Analiza_fin_extinsa'!D11/'1C-Analiza_fin_extinsa'!D21),"",'1C-Analiza_fin_extinsa'!D11/'1C-Analiza_fin_extinsa'!D21)</f>
        <v/>
      </c>
      <c r="E96" s="66" t="str">
        <f>IF(ISERROR('1C-Analiza_fin_extinsa'!E11/'1C-Analiza_fin_extinsa'!E21),"",'1C-Analiza_fin_extinsa'!E11/'1C-Analiza_fin_extinsa'!E21)</f>
        <v/>
      </c>
      <c r="F96" s="66" t="str">
        <f>IF(ISERROR('1C-Analiza_fin_extinsa'!F11/'1C-Analiza_fin_extinsa'!F21),"",'1C-Analiza_fin_extinsa'!F11/'1C-Analiza_fin_extinsa'!F21)</f>
        <v/>
      </c>
      <c r="G96" s="66" t="str">
        <f>IF(ISERROR('1C-Analiza_fin_extinsa'!G11/'1C-Analiza_fin_extinsa'!G21),"",'1C-Analiza_fin_extinsa'!G11/'1C-Analiza_fin_extinsa'!G21)</f>
        <v/>
      </c>
      <c r="H96" s="66" t="str">
        <f>IF(ISERROR('1C-Analiza_fin_extinsa'!H11/'1C-Analiza_fin_extinsa'!H21),"",'1C-Analiza_fin_extinsa'!H11/'1C-Analiza_fin_extinsa'!H21)</f>
        <v/>
      </c>
      <c r="I96" s="66" t="str">
        <f>IF(ISERROR('1C-Analiza_fin_extinsa'!I11/'1C-Analiza_fin_extinsa'!I21),"",'1C-Analiza_fin_extinsa'!I11/'1C-Analiza_fin_extinsa'!I21)</f>
        <v/>
      </c>
      <c r="J96" s="66" t="str">
        <f>IF(ISERROR('1C-Analiza_fin_extinsa'!J11/'1C-Analiza_fin_extinsa'!J21),"",'1C-Analiza_fin_extinsa'!J11/'1C-Analiza_fin_extinsa'!J21)</f>
        <v/>
      </c>
      <c r="K96" s="66" t="str">
        <f>IF(ISERROR('1C-Analiza_fin_extinsa'!K11/'1C-Analiza_fin_extinsa'!K21),"",'1C-Analiza_fin_extinsa'!K11/'1C-Analiza_fin_extinsa'!K21)</f>
        <v/>
      </c>
      <c r="L96" s="66" t="str">
        <f>IF(ISERROR('1C-Analiza_fin_extinsa'!L11/'1C-Analiza_fin_extinsa'!L21),"",'1C-Analiza_fin_extinsa'!L11/'1C-Analiza_fin_extinsa'!L21)</f>
        <v/>
      </c>
      <c r="M96" s="66" t="str">
        <f>IF(ISERROR('1C-Analiza_fin_extinsa'!M11/'1C-Analiza_fin_extinsa'!M21),"",'1C-Analiza_fin_extinsa'!M11/'1C-Analiza_fin_extinsa'!M21)</f>
        <v/>
      </c>
      <c r="N96" s="66" t="str">
        <f>IF(ISERROR('1C-Analiza_fin_extinsa'!N11/'1C-Analiza_fin_extinsa'!N21),"",'1C-Analiza_fin_extinsa'!N11/'1C-Analiza_fin_extinsa'!N21)</f>
        <v/>
      </c>
    </row>
    <row r="97" spans="1:14" s="88" customFormat="1" ht="25.5" x14ac:dyDescent="0.2">
      <c r="A97" s="181" t="s">
        <v>265</v>
      </c>
      <c r="B97" s="182" t="str">
        <f>IF(ISERROR(('1C-Analiza_fin_extinsa'!B11+'1C-Analiza_fin_extinsa'!B16)/'1C-Analiza_fin_extinsa'!B21),"",('1C-Analiza_fin_extinsa'!B11+'1C-Analiza_fin_extinsa'!B16)/'1C-Analiza_fin_extinsa'!B21)</f>
        <v/>
      </c>
      <c r="C97" s="182" t="str">
        <f>IF(ISERROR(('1C-Analiza_fin_extinsa'!C11+'1C-Analiza_fin_extinsa'!C16)/'1C-Analiza_fin_extinsa'!C21),"",('1C-Analiza_fin_extinsa'!C11+'1C-Analiza_fin_extinsa'!C16)/'1C-Analiza_fin_extinsa'!C21)</f>
        <v/>
      </c>
      <c r="D97" s="182" t="str">
        <f>IF(ISERROR(('1C-Analiza_fin_extinsa'!D11+'1C-Analiza_fin_extinsa'!D16)/'1C-Analiza_fin_extinsa'!D21),"",('1C-Analiza_fin_extinsa'!D11+'1C-Analiza_fin_extinsa'!D16)/'1C-Analiza_fin_extinsa'!D21)</f>
        <v/>
      </c>
      <c r="E97" s="182" t="str">
        <f>IF(ISERROR(('1C-Analiza_fin_extinsa'!E11+'1C-Analiza_fin_extinsa'!E16)/'1C-Analiza_fin_extinsa'!E21),"",('1C-Analiza_fin_extinsa'!E11+'1C-Analiza_fin_extinsa'!E16)/'1C-Analiza_fin_extinsa'!E21)</f>
        <v/>
      </c>
      <c r="F97" s="182" t="str">
        <f>IF(ISERROR(('1C-Analiza_fin_extinsa'!F11+'1C-Analiza_fin_extinsa'!F16)/'1C-Analiza_fin_extinsa'!F21),"",('1C-Analiza_fin_extinsa'!F11+'1C-Analiza_fin_extinsa'!F16)/'1C-Analiza_fin_extinsa'!F21)</f>
        <v/>
      </c>
      <c r="G97" s="182" t="str">
        <f>IF(ISERROR(('1C-Analiza_fin_extinsa'!G11+'1C-Analiza_fin_extinsa'!G16)/'1C-Analiza_fin_extinsa'!G21),"",('1C-Analiza_fin_extinsa'!G11+'1C-Analiza_fin_extinsa'!G16)/'1C-Analiza_fin_extinsa'!G21)</f>
        <v/>
      </c>
      <c r="H97" s="182" t="str">
        <f>IF(ISERROR(('1C-Analiza_fin_extinsa'!H11+'1C-Analiza_fin_extinsa'!H16)/'1C-Analiza_fin_extinsa'!H21),"",('1C-Analiza_fin_extinsa'!H11+'1C-Analiza_fin_extinsa'!H16)/'1C-Analiza_fin_extinsa'!H21)</f>
        <v/>
      </c>
      <c r="I97" s="182" t="str">
        <f>IF(ISERROR(('1C-Analiza_fin_extinsa'!I11+'1C-Analiza_fin_extinsa'!I16)/'1C-Analiza_fin_extinsa'!I21),"",('1C-Analiza_fin_extinsa'!I11+'1C-Analiza_fin_extinsa'!I16)/'1C-Analiza_fin_extinsa'!I21)</f>
        <v/>
      </c>
      <c r="J97" s="182" t="str">
        <f>IF(ISERROR(('1C-Analiza_fin_extinsa'!J11+'1C-Analiza_fin_extinsa'!J16)/'1C-Analiza_fin_extinsa'!J21),"",('1C-Analiza_fin_extinsa'!J11+'1C-Analiza_fin_extinsa'!J16)/'1C-Analiza_fin_extinsa'!J21)</f>
        <v/>
      </c>
      <c r="K97" s="182" t="str">
        <f>IF(ISERROR(('1C-Analiza_fin_extinsa'!K11+'1C-Analiza_fin_extinsa'!K16)/'1C-Analiza_fin_extinsa'!K21),"",('1C-Analiza_fin_extinsa'!K11+'1C-Analiza_fin_extinsa'!K16)/'1C-Analiza_fin_extinsa'!K21)</f>
        <v/>
      </c>
      <c r="L97" s="182" t="str">
        <f>IF(ISERROR(('1C-Analiza_fin_extinsa'!L11+'1C-Analiza_fin_extinsa'!L16)/'1C-Analiza_fin_extinsa'!L21),"",('1C-Analiza_fin_extinsa'!L11+'1C-Analiza_fin_extinsa'!L16)/'1C-Analiza_fin_extinsa'!L21)</f>
        <v/>
      </c>
      <c r="M97" s="182" t="str">
        <f>IF(ISERROR(('1C-Analiza_fin_extinsa'!M11+'1C-Analiza_fin_extinsa'!M16)/'1C-Analiza_fin_extinsa'!M21),"",('1C-Analiza_fin_extinsa'!M11+'1C-Analiza_fin_extinsa'!M16)/'1C-Analiza_fin_extinsa'!M21)</f>
        <v/>
      </c>
      <c r="N97" s="182" t="str">
        <f>IF(ISERROR(('1C-Analiza_fin_extinsa'!N11+'1C-Analiza_fin_extinsa'!N16)/'1C-Analiza_fin_extinsa'!N21),"",('1C-Analiza_fin_extinsa'!N11+'1C-Analiza_fin_extinsa'!N16)/'1C-Analiza_fin_extinsa'!N21)</f>
        <v/>
      </c>
    </row>
    <row r="98" spans="1:14" x14ac:dyDescent="0.2">
      <c r="A98" s="75"/>
      <c r="B98" s="15"/>
      <c r="C98" s="15"/>
      <c r="D98" s="15"/>
    </row>
    <row r="99" spans="1:14" x14ac:dyDescent="0.2">
      <c r="A99" s="75"/>
      <c r="B99" s="15"/>
      <c r="C99" s="15"/>
      <c r="D99" s="15"/>
    </row>
    <row r="100" spans="1:14" x14ac:dyDescent="0.2">
      <c r="A100" s="75"/>
      <c r="B100" s="15"/>
      <c r="C100" s="15"/>
      <c r="D100" s="15"/>
    </row>
    <row r="101" spans="1:14" x14ac:dyDescent="0.2">
      <c r="A101" s="75"/>
      <c r="B101" s="15"/>
      <c r="C101" s="15"/>
      <c r="D101" s="15"/>
    </row>
    <row r="102" spans="1:14" x14ac:dyDescent="0.2">
      <c r="A102" s="75"/>
      <c r="B102" s="15"/>
      <c r="C102" s="15"/>
      <c r="D102" s="15"/>
    </row>
    <row r="103" spans="1:14" x14ac:dyDescent="0.2">
      <c r="A103" s="75"/>
      <c r="B103" s="15"/>
      <c r="C103" s="15"/>
      <c r="D103" s="15"/>
    </row>
    <row r="104" spans="1:14" x14ac:dyDescent="0.2">
      <c r="A104" s="75"/>
      <c r="B104" s="15"/>
      <c r="C104" s="15"/>
      <c r="D104" s="15"/>
    </row>
    <row r="105" spans="1:14" x14ac:dyDescent="0.2">
      <c r="A105" s="75"/>
      <c r="B105" s="15"/>
      <c r="C105" s="15"/>
      <c r="D105" s="15"/>
    </row>
    <row r="106" spans="1:14" x14ac:dyDescent="0.2">
      <c r="A106" s="75"/>
      <c r="B106" s="15"/>
      <c r="C106" s="15"/>
      <c r="D106" s="15"/>
    </row>
    <row r="107" spans="1:14" x14ac:dyDescent="0.2">
      <c r="A107" s="75"/>
      <c r="B107" s="15"/>
      <c r="C107" s="15"/>
      <c r="D107" s="15"/>
    </row>
    <row r="108" spans="1:14" x14ac:dyDescent="0.2">
      <c r="A108" s="75"/>
      <c r="B108" s="15"/>
      <c r="C108" s="15"/>
      <c r="D108" s="15"/>
    </row>
    <row r="109" spans="1:14" x14ac:dyDescent="0.2">
      <c r="A109" s="75"/>
      <c r="B109" s="15"/>
      <c r="C109" s="15"/>
      <c r="D109" s="15"/>
    </row>
    <row r="110" spans="1:14" x14ac:dyDescent="0.2">
      <c r="A110" s="75"/>
      <c r="B110" s="15"/>
      <c r="C110" s="15"/>
      <c r="D110" s="15"/>
    </row>
    <row r="111" spans="1:14" x14ac:dyDescent="0.2">
      <c r="A111" s="75"/>
      <c r="B111" s="15"/>
      <c r="C111" s="15"/>
      <c r="D111" s="15"/>
    </row>
    <row r="112" spans="1:14" x14ac:dyDescent="0.2">
      <c r="A112" s="75"/>
      <c r="B112" s="15"/>
      <c r="C112" s="15"/>
      <c r="D112" s="15"/>
    </row>
    <row r="113" spans="1:4" x14ac:dyDescent="0.2">
      <c r="A113" s="75"/>
      <c r="B113" s="15"/>
      <c r="C113" s="15"/>
      <c r="D113" s="15"/>
    </row>
    <row r="114" spans="1:4" x14ac:dyDescent="0.2">
      <c r="A114" s="75"/>
      <c r="B114" s="15"/>
      <c r="C114" s="15"/>
      <c r="D114" s="15"/>
    </row>
    <row r="115" spans="1:4" x14ac:dyDescent="0.2">
      <c r="A115" s="75"/>
      <c r="B115" s="15"/>
      <c r="C115" s="15"/>
      <c r="D115" s="15"/>
    </row>
    <row r="116" spans="1:4" x14ac:dyDescent="0.2">
      <c r="A116" s="75"/>
      <c r="B116" s="15"/>
      <c r="C116" s="15"/>
      <c r="D116" s="15"/>
    </row>
    <row r="117" spans="1:4" x14ac:dyDescent="0.2">
      <c r="A117" s="75"/>
      <c r="B117" s="15"/>
      <c r="C117" s="15"/>
      <c r="D117" s="15"/>
    </row>
    <row r="118" spans="1:4" x14ac:dyDescent="0.2">
      <c r="A118" s="75"/>
      <c r="B118" s="15"/>
      <c r="C118" s="15"/>
      <c r="D118" s="15"/>
    </row>
    <row r="119" spans="1:4" x14ac:dyDescent="0.2">
      <c r="A119" s="75"/>
      <c r="B119" s="15"/>
      <c r="C119" s="15"/>
      <c r="D119" s="15"/>
    </row>
    <row r="120" spans="1:4" x14ac:dyDescent="0.2">
      <c r="A120" s="75"/>
      <c r="B120" s="15"/>
      <c r="C120" s="15"/>
      <c r="D120" s="15"/>
    </row>
    <row r="121" spans="1:4" x14ac:dyDescent="0.2">
      <c r="A121" s="75"/>
      <c r="B121" s="15"/>
      <c r="C121" s="15"/>
      <c r="D121" s="15"/>
    </row>
    <row r="122" spans="1:4" x14ac:dyDescent="0.2">
      <c r="A122" s="75"/>
      <c r="B122" s="15"/>
      <c r="C122" s="15"/>
      <c r="D122" s="15"/>
    </row>
    <row r="123" spans="1:4" x14ac:dyDescent="0.2">
      <c r="A123" s="75"/>
      <c r="B123" s="15"/>
      <c r="C123" s="15"/>
      <c r="D123" s="15"/>
    </row>
    <row r="124" spans="1:4" x14ac:dyDescent="0.2">
      <c r="A124" s="75"/>
      <c r="B124" s="15"/>
      <c r="C124" s="15"/>
      <c r="D124" s="15"/>
    </row>
    <row r="125" spans="1:4" x14ac:dyDescent="0.2">
      <c r="A125" s="75"/>
      <c r="B125" s="15"/>
      <c r="C125" s="15"/>
      <c r="D125" s="15"/>
    </row>
    <row r="126" spans="1:4" x14ac:dyDescent="0.2">
      <c r="A126" s="75"/>
      <c r="B126" s="15"/>
      <c r="C126" s="15"/>
      <c r="D126" s="15"/>
    </row>
    <row r="127" spans="1:4" x14ac:dyDescent="0.2">
      <c r="A127" s="75"/>
      <c r="B127" s="15"/>
      <c r="C127" s="15"/>
      <c r="D127" s="15"/>
    </row>
    <row r="128" spans="1:4" x14ac:dyDescent="0.2">
      <c r="A128" s="75"/>
      <c r="B128" s="15"/>
      <c r="C128" s="15"/>
      <c r="D128" s="15"/>
    </row>
    <row r="129" spans="1:4" x14ac:dyDescent="0.2">
      <c r="A129" s="75"/>
      <c r="B129" s="15"/>
      <c r="C129" s="15"/>
      <c r="D129" s="15"/>
    </row>
    <row r="130" spans="1:4" x14ac:dyDescent="0.2">
      <c r="A130" s="75"/>
      <c r="B130" s="15"/>
      <c r="C130" s="15"/>
      <c r="D130" s="15"/>
    </row>
    <row r="131" spans="1:4" x14ac:dyDescent="0.2">
      <c r="A131" s="75"/>
      <c r="B131" s="15"/>
      <c r="C131" s="15"/>
      <c r="D131" s="15"/>
    </row>
    <row r="132" spans="1:4" x14ac:dyDescent="0.2">
      <c r="A132" s="75"/>
      <c r="B132" s="15"/>
      <c r="C132" s="15"/>
      <c r="D132" s="15"/>
    </row>
    <row r="133" spans="1:4" x14ac:dyDescent="0.2">
      <c r="A133" s="75"/>
      <c r="B133" s="15"/>
      <c r="C133" s="15"/>
      <c r="D133" s="15"/>
    </row>
    <row r="134" spans="1:4" x14ac:dyDescent="0.2">
      <c r="A134" s="75"/>
      <c r="B134" s="15"/>
      <c r="C134" s="15"/>
      <c r="D134" s="15"/>
    </row>
    <row r="135" spans="1:4" x14ac:dyDescent="0.2">
      <c r="A135" s="75"/>
      <c r="B135" s="15"/>
      <c r="C135" s="15"/>
      <c r="D135" s="15"/>
    </row>
    <row r="136" spans="1:4" x14ac:dyDescent="0.2">
      <c r="A136" s="75"/>
      <c r="B136" s="15"/>
      <c r="C136" s="15"/>
      <c r="D136" s="15"/>
    </row>
    <row r="137" spans="1:4" x14ac:dyDescent="0.2">
      <c r="A137" s="75"/>
      <c r="B137" s="15"/>
      <c r="C137" s="15"/>
      <c r="D137" s="15"/>
    </row>
    <row r="138" spans="1:4" x14ac:dyDescent="0.2">
      <c r="A138" s="75"/>
      <c r="B138" s="15"/>
      <c r="C138" s="15"/>
      <c r="D138" s="15"/>
    </row>
    <row r="139" spans="1:4" x14ac:dyDescent="0.2">
      <c r="A139" s="75"/>
      <c r="B139" s="15"/>
      <c r="C139" s="15"/>
      <c r="D139" s="15"/>
    </row>
    <row r="140" spans="1:4" x14ac:dyDescent="0.2">
      <c r="A140" s="75"/>
      <c r="B140" s="15"/>
      <c r="C140" s="15"/>
      <c r="D140" s="15"/>
    </row>
    <row r="141" spans="1:4" x14ac:dyDescent="0.2">
      <c r="A141" s="75"/>
      <c r="B141" s="15"/>
      <c r="C141" s="15"/>
      <c r="D141" s="15"/>
    </row>
    <row r="142" spans="1:4" x14ac:dyDescent="0.2">
      <c r="A142" s="75"/>
      <c r="B142" s="15"/>
      <c r="C142" s="15"/>
      <c r="D142" s="15"/>
    </row>
    <row r="143" spans="1:4" x14ac:dyDescent="0.2">
      <c r="A143" s="75"/>
      <c r="B143" s="15"/>
      <c r="C143" s="15"/>
      <c r="D143" s="15"/>
    </row>
    <row r="144" spans="1:4" x14ac:dyDescent="0.2">
      <c r="A144" s="75"/>
      <c r="B144" s="15"/>
      <c r="C144" s="15"/>
      <c r="D144" s="15"/>
    </row>
    <row r="145" spans="1:4" x14ac:dyDescent="0.2">
      <c r="A145" s="75"/>
      <c r="B145" s="15"/>
      <c r="C145" s="15"/>
      <c r="D145" s="15"/>
    </row>
    <row r="146" spans="1:4" x14ac:dyDescent="0.2">
      <c r="A146" s="75"/>
      <c r="B146" s="15"/>
      <c r="C146" s="15"/>
      <c r="D146" s="15"/>
    </row>
    <row r="147" spans="1:4" x14ac:dyDescent="0.2">
      <c r="A147" s="75"/>
      <c r="B147" s="15"/>
      <c r="C147" s="15"/>
      <c r="D147" s="15"/>
    </row>
    <row r="148" spans="1:4" x14ac:dyDescent="0.2">
      <c r="A148" s="75"/>
      <c r="B148" s="15"/>
      <c r="C148" s="15"/>
      <c r="D148" s="15"/>
    </row>
    <row r="149" spans="1:4" x14ac:dyDescent="0.2">
      <c r="A149" s="75"/>
      <c r="B149" s="15"/>
      <c r="C149" s="15"/>
      <c r="D149" s="15"/>
    </row>
    <row r="150" spans="1:4" x14ac:dyDescent="0.2">
      <c r="A150" s="75"/>
      <c r="B150" s="15"/>
      <c r="C150" s="15"/>
      <c r="D150" s="15"/>
    </row>
    <row r="151" spans="1:4" x14ac:dyDescent="0.2">
      <c r="A151" s="75"/>
      <c r="B151" s="15"/>
      <c r="C151" s="15"/>
      <c r="D151" s="15"/>
    </row>
    <row r="152" spans="1:4" x14ac:dyDescent="0.2">
      <c r="A152" s="75"/>
      <c r="B152" s="15"/>
      <c r="C152" s="15"/>
      <c r="D152" s="15"/>
    </row>
    <row r="153" spans="1:4" x14ac:dyDescent="0.2">
      <c r="A153" s="75"/>
      <c r="B153" s="15"/>
      <c r="C153" s="15"/>
      <c r="D153" s="15"/>
    </row>
    <row r="154" spans="1:4" x14ac:dyDescent="0.2">
      <c r="A154" s="75"/>
      <c r="B154" s="15"/>
      <c r="C154" s="15"/>
      <c r="D154" s="15"/>
    </row>
    <row r="155" spans="1:4" x14ac:dyDescent="0.2">
      <c r="A155" s="75"/>
      <c r="B155" s="15"/>
      <c r="C155" s="15"/>
      <c r="D155" s="15"/>
    </row>
    <row r="156" spans="1:4" x14ac:dyDescent="0.2">
      <c r="A156" s="75"/>
      <c r="B156" s="15"/>
      <c r="C156" s="15"/>
      <c r="D156" s="15"/>
    </row>
    <row r="157" spans="1:4" x14ac:dyDescent="0.2">
      <c r="A157" s="75"/>
      <c r="B157" s="15"/>
      <c r="C157" s="15"/>
      <c r="D157" s="15"/>
    </row>
    <row r="158" spans="1:4" x14ac:dyDescent="0.2">
      <c r="A158" s="75"/>
      <c r="B158" s="15"/>
      <c r="C158" s="15"/>
      <c r="D158" s="15"/>
    </row>
    <row r="159" spans="1:4" x14ac:dyDescent="0.2">
      <c r="A159" s="75"/>
      <c r="B159" s="15"/>
      <c r="C159" s="15"/>
      <c r="D159" s="15"/>
    </row>
    <row r="160" spans="1:4" x14ac:dyDescent="0.2">
      <c r="A160" s="75"/>
      <c r="B160" s="15"/>
      <c r="C160" s="15"/>
      <c r="D160" s="15"/>
    </row>
    <row r="161" spans="1:4" x14ac:dyDescent="0.2">
      <c r="A161" s="75"/>
      <c r="B161" s="15"/>
      <c r="C161" s="15"/>
      <c r="D161" s="15"/>
    </row>
    <row r="162" spans="1:4" x14ac:dyDescent="0.2">
      <c r="A162" s="75"/>
      <c r="B162" s="15"/>
      <c r="C162" s="15"/>
      <c r="D162" s="15"/>
    </row>
    <row r="163" spans="1:4" x14ac:dyDescent="0.2">
      <c r="A163" s="75"/>
      <c r="B163" s="15"/>
      <c r="C163" s="15"/>
      <c r="D163" s="15"/>
    </row>
    <row r="164" spans="1:4" x14ac:dyDescent="0.2">
      <c r="A164" s="75"/>
      <c r="B164" s="15"/>
      <c r="C164" s="15"/>
      <c r="D164" s="15"/>
    </row>
    <row r="165" spans="1:4" x14ac:dyDescent="0.2">
      <c r="A165" s="75"/>
      <c r="B165" s="15"/>
      <c r="C165" s="15"/>
      <c r="D165" s="15"/>
    </row>
    <row r="166" spans="1:4" x14ac:dyDescent="0.2">
      <c r="A166" s="75"/>
      <c r="B166" s="15"/>
      <c r="C166" s="15"/>
      <c r="D166" s="15"/>
    </row>
    <row r="167" spans="1:4" x14ac:dyDescent="0.2">
      <c r="A167" s="75"/>
      <c r="B167" s="15"/>
      <c r="C167" s="15"/>
      <c r="D167" s="15"/>
    </row>
    <row r="168" spans="1:4" x14ac:dyDescent="0.2">
      <c r="A168" s="75"/>
      <c r="B168" s="15"/>
      <c r="C168" s="15"/>
      <c r="D168" s="15"/>
    </row>
    <row r="169" spans="1:4" x14ac:dyDescent="0.2">
      <c r="A169" s="75"/>
      <c r="B169" s="15"/>
      <c r="C169" s="15"/>
      <c r="D169" s="15"/>
    </row>
    <row r="170" spans="1:4" x14ac:dyDescent="0.2">
      <c r="A170" s="75"/>
      <c r="B170" s="15"/>
      <c r="C170" s="15"/>
      <c r="D170" s="15"/>
    </row>
    <row r="171" spans="1:4" x14ac:dyDescent="0.2">
      <c r="A171" s="75"/>
      <c r="B171" s="15"/>
      <c r="C171" s="15"/>
      <c r="D171" s="15"/>
    </row>
    <row r="172" spans="1:4" x14ac:dyDescent="0.2">
      <c r="A172" s="75"/>
      <c r="B172" s="15"/>
      <c r="C172" s="15"/>
      <c r="D172" s="15"/>
    </row>
    <row r="173" spans="1:4" x14ac:dyDescent="0.2">
      <c r="A173" s="75"/>
      <c r="B173" s="15"/>
      <c r="C173" s="15"/>
      <c r="D173" s="15"/>
    </row>
    <row r="174" spans="1:4" x14ac:dyDescent="0.2">
      <c r="A174" s="75"/>
      <c r="B174" s="15"/>
      <c r="C174" s="15"/>
      <c r="D174" s="15"/>
    </row>
    <row r="175" spans="1:4" x14ac:dyDescent="0.2">
      <c r="A175" s="75"/>
      <c r="B175" s="15"/>
      <c r="C175" s="15"/>
      <c r="D175" s="15"/>
    </row>
    <row r="176" spans="1:4" x14ac:dyDescent="0.2">
      <c r="A176" s="75"/>
      <c r="B176" s="15"/>
      <c r="C176" s="15"/>
      <c r="D176" s="15"/>
    </row>
    <row r="177" spans="1:4" x14ac:dyDescent="0.2">
      <c r="A177" s="75"/>
      <c r="B177" s="15"/>
      <c r="C177" s="15"/>
      <c r="D177" s="15"/>
    </row>
    <row r="178" spans="1:4" x14ac:dyDescent="0.2">
      <c r="A178" s="75"/>
      <c r="B178" s="15"/>
      <c r="C178" s="15"/>
      <c r="D178" s="15"/>
    </row>
    <row r="179" spans="1:4" x14ac:dyDescent="0.2">
      <c r="A179" s="75"/>
      <c r="B179" s="15"/>
      <c r="C179" s="15"/>
      <c r="D179" s="15"/>
    </row>
    <row r="180" spans="1:4" x14ac:dyDescent="0.2">
      <c r="A180" s="75"/>
      <c r="B180" s="15"/>
      <c r="C180" s="15"/>
      <c r="D180" s="15"/>
    </row>
    <row r="181" spans="1:4" x14ac:dyDescent="0.2">
      <c r="A181" s="75"/>
      <c r="B181" s="15"/>
      <c r="C181" s="15"/>
      <c r="D181" s="15"/>
    </row>
    <row r="182" spans="1:4" x14ac:dyDescent="0.2">
      <c r="A182" s="75"/>
      <c r="B182" s="15"/>
      <c r="C182" s="15"/>
      <c r="D182" s="15"/>
    </row>
    <row r="183" spans="1:4" x14ac:dyDescent="0.2">
      <c r="A183" s="75"/>
      <c r="B183" s="15"/>
      <c r="C183" s="15"/>
      <c r="D183" s="15"/>
    </row>
    <row r="184" spans="1:4" x14ac:dyDescent="0.2">
      <c r="A184" s="75"/>
      <c r="B184" s="15"/>
      <c r="C184" s="15"/>
      <c r="D184" s="15"/>
    </row>
    <row r="185" spans="1:4" x14ac:dyDescent="0.2">
      <c r="A185" s="75"/>
      <c r="B185" s="15"/>
      <c r="C185" s="15"/>
      <c r="D185" s="15"/>
    </row>
    <row r="186" spans="1:4" x14ac:dyDescent="0.2">
      <c r="A186" s="75"/>
      <c r="B186" s="15"/>
      <c r="C186" s="15"/>
      <c r="D186" s="15"/>
    </row>
    <row r="187" spans="1:4" x14ac:dyDescent="0.2">
      <c r="A187" s="75"/>
      <c r="B187" s="15"/>
      <c r="C187" s="15"/>
      <c r="D187" s="15"/>
    </row>
    <row r="188" spans="1:4" x14ac:dyDescent="0.2">
      <c r="A188" s="75"/>
      <c r="B188" s="15"/>
      <c r="C188" s="15"/>
      <c r="D188" s="15"/>
    </row>
    <row r="189" spans="1:4" x14ac:dyDescent="0.2">
      <c r="A189" s="75"/>
      <c r="B189" s="15"/>
      <c r="C189" s="15"/>
      <c r="D189" s="15"/>
    </row>
    <row r="190" spans="1:4" x14ac:dyDescent="0.2">
      <c r="A190" s="75"/>
      <c r="B190" s="15"/>
      <c r="C190" s="15"/>
      <c r="D190" s="15"/>
    </row>
    <row r="191" spans="1:4" x14ac:dyDescent="0.2">
      <c r="A191" s="75"/>
      <c r="B191" s="15"/>
      <c r="C191" s="15"/>
      <c r="D191" s="15"/>
    </row>
    <row r="192" spans="1:4" x14ac:dyDescent="0.2">
      <c r="A192" s="75"/>
      <c r="B192" s="15"/>
      <c r="C192" s="15"/>
      <c r="D192" s="15"/>
    </row>
    <row r="193" spans="1:4" x14ac:dyDescent="0.2">
      <c r="A193" s="75"/>
      <c r="B193" s="15"/>
      <c r="C193" s="15"/>
      <c r="D193" s="15"/>
    </row>
    <row r="194" spans="1:4" x14ac:dyDescent="0.2">
      <c r="A194" s="75"/>
      <c r="B194" s="15"/>
      <c r="C194" s="15"/>
      <c r="D194" s="15"/>
    </row>
    <row r="195" spans="1:4" x14ac:dyDescent="0.2">
      <c r="A195" s="75"/>
      <c r="B195" s="15"/>
      <c r="C195" s="15"/>
      <c r="D195" s="15"/>
    </row>
    <row r="196" spans="1:4" x14ac:dyDescent="0.2">
      <c r="A196" s="75"/>
      <c r="B196" s="15"/>
      <c r="C196" s="15"/>
      <c r="D196" s="15"/>
    </row>
    <row r="197" spans="1:4" x14ac:dyDescent="0.2">
      <c r="A197" s="75"/>
      <c r="B197" s="15"/>
      <c r="C197" s="15"/>
      <c r="D197" s="15"/>
    </row>
    <row r="198" spans="1:4" x14ac:dyDescent="0.2">
      <c r="A198" s="75"/>
      <c r="B198" s="15"/>
      <c r="C198" s="15"/>
      <c r="D198" s="15"/>
    </row>
    <row r="199" spans="1:4" x14ac:dyDescent="0.2">
      <c r="A199" s="75"/>
      <c r="B199" s="15"/>
      <c r="C199" s="15"/>
      <c r="D199" s="15"/>
    </row>
    <row r="200" spans="1:4" x14ac:dyDescent="0.2">
      <c r="A200" s="75"/>
      <c r="B200" s="15"/>
      <c r="C200" s="15"/>
      <c r="D200" s="15"/>
    </row>
    <row r="201" spans="1:4" x14ac:dyDescent="0.2">
      <c r="A201" s="75"/>
      <c r="B201" s="15"/>
      <c r="C201" s="15"/>
      <c r="D201" s="15"/>
    </row>
    <row r="202" spans="1:4" x14ac:dyDescent="0.2">
      <c r="A202" s="75"/>
      <c r="B202" s="15"/>
      <c r="C202" s="15"/>
      <c r="D202" s="15"/>
    </row>
    <row r="203" spans="1:4" x14ac:dyDescent="0.2">
      <c r="A203" s="75"/>
      <c r="B203" s="15"/>
      <c r="C203" s="15"/>
      <c r="D203" s="15"/>
    </row>
    <row r="204" spans="1:4" x14ac:dyDescent="0.2">
      <c r="A204" s="75"/>
      <c r="B204" s="15"/>
      <c r="C204" s="15"/>
      <c r="D204" s="15"/>
    </row>
    <row r="205" spans="1:4" x14ac:dyDescent="0.2">
      <c r="A205" s="75"/>
      <c r="B205" s="15"/>
      <c r="C205" s="15"/>
      <c r="D205" s="15"/>
    </row>
    <row r="206" spans="1:4" x14ac:dyDescent="0.2">
      <c r="A206" s="75"/>
      <c r="B206" s="15"/>
      <c r="C206" s="15"/>
      <c r="D206" s="15"/>
    </row>
    <row r="207" spans="1:4" x14ac:dyDescent="0.2">
      <c r="A207" s="75"/>
      <c r="B207" s="15"/>
      <c r="C207" s="15"/>
      <c r="D207" s="15"/>
    </row>
    <row r="208" spans="1:4" x14ac:dyDescent="0.2">
      <c r="A208" s="75"/>
      <c r="B208" s="15"/>
      <c r="C208" s="15"/>
      <c r="D208" s="15"/>
    </row>
    <row r="209" spans="1:4" x14ac:dyDescent="0.2">
      <c r="A209" s="75"/>
      <c r="B209" s="15"/>
      <c r="C209" s="15"/>
      <c r="D209" s="15"/>
    </row>
    <row r="210" spans="1:4" x14ac:dyDescent="0.2">
      <c r="A210" s="75"/>
      <c r="B210" s="15"/>
      <c r="C210" s="15"/>
      <c r="D210" s="15"/>
    </row>
    <row r="211" spans="1:4" x14ac:dyDescent="0.2">
      <c r="A211" s="75"/>
      <c r="B211" s="15"/>
      <c r="C211" s="15"/>
      <c r="D211" s="15"/>
    </row>
    <row r="212" spans="1:4" x14ac:dyDescent="0.2">
      <c r="A212" s="75"/>
      <c r="B212" s="15"/>
      <c r="C212" s="15"/>
      <c r="D212" s="15"/>
    </row>
  </sheetData>
  <sheetProtection password="9F67" sheet="1" objects="1" scenarios="1" formatColumns="0"/>
  <mergeCells count="4">
    <mergeCell ref="A1:D1"/>
    <mergeCell ref="A2:D2"/>
    <mergeCell ref="A3:D3"/>
    <mergeCell ref="E2:N2"/>
  </mergeCells>
  <conditionalFormatting sqref="B43:N44">
    <cfRule type="cellIs" dxfId="3" priority="1" operator="lessThan">
      <formula>0</formula>
    </cfRule>
  </conditionalFormatting>
  <pageMargins left="0.33333333333333331" right="0.15625" top="0.55118110236220474" bottom="0.35433070866141736" header="0.11811023622047245" footer="0.31496062992125984"/>
  <pageSetup paperSize="9" fitToHeight="0" orientation="landscape" blackAndWhite="1" r:id="rId1"/>
  <headerFooter>
    <oddFooter>&amp;RPagina _____ din _____</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F27"/>
  <sheetViews>
    <sheetView view="pageLayout" topLeftCell="A7" zoomScaleNormal="100" workbookViewId="0">
      <selection activeCell="F19" sqref="F19"/>
    </sheetView>
  </sheetViews>
  <sheetFormatPr defaultColWidth="12" defaultRowHeight="12.75" x14ac:dyDescent="0.2"/>
  <cols>
    <col min="1" max="1" width="4.85546875" style="224" customWidth="1"/>
    <col min="2" max="5" width="12" style="224"/>
    <col min="6" max="6" width="46.140625" style="224" customWidth="1"/>
    <col min="7" max="16384" width="12" style="224"/>
  </cols>
  <sheetData>
    <row r="1" spans="1:6" ht="15" x14ac:dyDescent="0.2">
      <c r="A1" s="275" t="s">
        <v>296</v>
      </c>
      <c r="B1" s="275"/>
      <c r="C1" s="275"/>
      <c r="D1" s="275"/>
      <c r="E1" s="275"/>
      <c r="F1" s="275"/>
    </row>
    <row r="2" spans="1:6" x14ac:dyDescent="0.2">
      <c r="A2" s="1"/>
      <c r="B2" s="1"/>
      <c r="C2" s="1"/>
      <c r="D2" s="1"/>
      <c r="E2" s="1"/>
      <c r="F2" s="1"/>
    </row>
    <row r="3" spans="1:6" x14ac:dyDescent="0.2">
      <c r="A3" s="274" t="s">
        <v>180</v>
      </c>
      <c r="B3" s="274"/>
      <c r="C3" s="274"/>
      <c r="D3" s="274"/>
      <c r="E3" s="274"/>
      <c r="F3" s="274"/>
    </row>
    <row r="4" spans="1:6" ht="42" customHeight="1" x14ac:dyDescent="0.2">
      <c r="A4" s="274" t="s">
        <v>321</v>
      </c>
      <c r="B4" s="274"/>
      <c r="C4" s="274"/>
      <c r="D4" s="274"/>
      <c r="E4" s="274"/>
      <c r="F4" s="274"/>
    </row>
    <row r="5" spans="1:6" x14ac:dyDescent="0.2">
      <c r="A5" s="222"/>
      <c r="B5" s="222"/>
      <c r="C5" s="222"/>
      <c r="D5" s="222"/>
      <c r="E5" s="222"/>
      <c r="F5" s="222"/>
    </row>
    <row r="6" spans="1:6" x14ac:dyDescent="0.2">
      <c r="A6" s="284" t="s">
        <v>182</v>
      </c>
      <c r="B6" s="284"/>
      <c r="C6" s="284"/>
      <c r="D6" s="284"/>
      <c r="E6" s="284"/>
      <c r="F6" s="284"/>
    </row>
    <row r="8" spans="1:6" ht="54" customHeight="1" x14ac:dyDescent="0.2">
      <c r="A8" s="225" t="s">
        <v>166</v>
      </c>
      <c r="B8" s="272" t="s">
        <v>365</v>
      </c>
      <c r="C8" s="272"/>
      <c r="D8" s="272"/>
      <c r="E8" s="272"/>
      <c r="F8" s="281"/>
    </row>
    <row r="9" spans="1:6" x14ac:dyDescent="0.2">
      <c r="A9" s="226"/>
      <c r="B9" s="282" t="s">
        <v>179</v>
      </c>
      <c r="C9" s="282"/>
      <c r="D9" s="282"/>
      <c r="E9" s="282"/>
      <c r="F9" s="283"/>
    </row>
    <row r="10" spans="1:6" x14ac:dyDescent="0.2">
      <c r="A10" s="226"/>
      <c r="B10" s="273" t="s">
        <v>171</v>
      </c>
      <c r="C10" s="273"/>
      <c r="D10" s="273"/>
      <c r="E10" s="273"/>
      <c r="F10" s="227">
        <f>'1A-Bilant'!D92</f>
        <v>0</v>
      </c>
    </row>
    <row r="11" spans="1:6" x14ac:dyDescent="0.2">
      <c r="A11" s="226"/>
      <c r="B11" s="273" t="s">
        <v>172</v>
      </c>
      <c r="C11" s="273"/>
      <c r="D11" s="273"/>
      <c r="E11" s="273"/>
      <c r="F11" s="227">
        <f>'1A-Bilant'!D95</f>
        <v>0</v>
      </c>
    </row>
    <row r="12" spans="1:6" x14ac:dyDescent="0.2">
      <c r="A12" s="226"/>
      <c r="B12" s="269" t="s">
        <v>173</v>
      </c>
      <c r="C12" s="269"/>
      <c r="D12" s="269"/>
      <c r="E12" s="269"/>
      <c r="F12" s="228">
        <f>F10+F11</f>
        <v>0</v>
      </c>
    </row>
    <row r="13" spans="1:6" ht="27" customHeight="1" x14ac:dyDescent="0.2">
      <c r="A13" s="226"/>
      <c r="B13" s="269" t="s">
        <v>174</v>
      </c>
      <c r="C13" s="269"/>
      <c r="D13" s="269"/>
      <c r="E13" s="269"/>
      <c r="F13" s="276"/>
    </row>
    <row r="14" spans="1:6" ht="27.75" customHeight="1" x14ac:dyDescent="0.2">
      <c r="A14" s="226"/>
      <c r="B14" s="270" t="s">
        <v>366</v>
      </c>
      <c r="C14" s="270"/>
      <c r="D14" s="270"/>
      <c r="E14" s="270"/>
      <c r="F14" s="271"/>
    </row>
    <row r="15" spans="1:6" x14ac:dyDescent="0.2">
      <c r="A15" s="226"/>
      <c r="B15" s="273" t="s">
        <v>175</v>
      </c>
      <c r="C15" s="273"/>
      <c r="D15" s="273"/>
      <c r="E15" s="273"/>
      <c r="F15" s="227">
        <f>'1A-Bilant'!D79</f>
        <v>0</v>
      </c>
    </row>
    <row r="16" spans="1:6" x14ac:dyDescent="0.2">
      <c r="A16" s="226"/>
      <c r="B16" s="273" t="s">
        <v>176</v>
      </c>
      <c r="C16" s="273"/>
      <c r="D16" s="273"/>
      <c r="E16" s="273"/>
      <c r="F16" s="227">
        <f>'1A-Bilant'!D84</f>
        <v>0</v>
      </c>
    </row>
    <row r="17" spans="1:6" x14ac:dyDescent="0.2">
      <c r="A17" s="226"/>
      <c r="B17" s="273" t="s">
        <v>177</v>
      </c>
      <c r="C17" s="273"/>
      <c r="D17" s="273"/>
      <c r="E17" s="273"/>
      <c r="F17" s="227">
        <f>'1A-Bilant'!D85</f>
        <v>0</v>
      </c>
    </row>
    <row r="18" spans="1:6" x14ac:dyDescent="0.2">
      <c r="A18" s="226"/>
      <c r="B18" s="273" t="s">
        <v>178</v>
      </c>
      <c r="C18" s="273"/>
      <c r="D18" s="273"/>
      <c r="E18" s="273"/>
      <c r="F18" s="227">
        <f>'1A-Bilant'!D88</f>
        <v>0</v>
      </c>
    </row>
    <row r="19" spans="1:6" ht="12.75" customHeight="1" x14ac:dyDescent="0.2">
      <c r="A19" s="226"/>
      <c r="B19" s="285" t="s">
        <v>385</v>
      </c>
      <c r="C19" s="285"/>
      <c r="D19" s="285"/>
      <c r="E19" s="285"/>
      <c r="F19" s="228">
        <f>F12+SUM(F16:F18)</f>
        <v>0</v>
      </c>
    </row>
    <row r="20" spans="1:6" ht="27" customHeight="1" x14ac:dyDescent="0.2">
      <c r="A20" s="226"/>
      <c r="B20" s="277" t="s">
        <v>386</v>
      </c>
      <c r="C20" s="277"/>
      <c r="D20" s="277"/>
      <c r="E20" s="277"/>
      <c r="F20" s="278"/>
    </row>
    <row r="21" spans="1:6" x14ac:dyDescent="0.2">
      <c r="A21" s="226"/>
      <c r="B21" s="223" t="s">
        <v>181</v>
      </c>
      <c r="C21" s="279" t="str">
        <f>CONCATENATE("Solicitantul ",IF(F12&gt;=0,"nu ",IF(F19&gt;=0,"nu ", IF(ABS(F19)&gt;F15/2,"","nu "))),"se încadrează în categoria întreprinderilor în dificultate")</f>
        <v>Solicitantul nu se încadrează în categoria întreprinderilor în dificultate</v>
      </c>
      <c r="D21" s="279"/>
      <c r="E21" s="279"/>
      <c r="F21" s="280"/>
    </row>
    <row r="22" spans="1:6" x14ac:dyDescent="0.2">
      <c r="A22" s="226"/>
      <c r="B22" s="229"/>
      <c r="C22" s="229"/>
      <c r="D22" s="229"/>
      <c r="E22" s="229"/>
      <c r="F22" s="230"/>
    </row>
    <row r="23" spans="1:6" ht="25.5" customHeight="1" x14ac:dyDescent="0.2">
      <c r="A23" s="231" t="s">
        <v>167</v>
      </c>
      <c r="B23" s="272" t="s">
        <v>170</v>
      </c>
      <c r="C23" s="272"/>
      <c r="D23" s="272"/>
      <c r="E23" s="272"/>
      <c r="F23" s="272"/>
    </row>
    <row r="24" spans="1:6" ht="26.25" customHeight="1" x14ac:dyDescent="0.2">
      <c r="A24" s="231" t="s">
        <v>168</v>
      </c>
      <c r="B24" s="272" t="s">
        <v>169</v>
      </c>
      <c r="C24" s="272"/>
      <c r="D24" s="272"/>
      <c r="E24" s="272"/>
      <c r="F24" s="272"/>
    </row>
    <row r="27" spans="1:6" ht="44.25" customHeight="1" x14ac:dyDescent="0.2">
      <c r="A27" s="274" t="s">
        <v>322</v>
      </c>
      <c r="B27" s="274"/>
      <c r="C27" s="274"/>
      <c r="D27" s="274"/>
      <c r="E27" s="274"/>
      <c r="F27" s="274"/>
    </row>
  </sheetData>
  <sheetProtection password="9F67" sheet="1" objects="1" scenarios="1" formatColumns="0"/>
  <mergeCells count="21">
    <mergeCell ref="B24:F24"/>
    <mergeCell ref="A27:F27"/>
    <mergeCell ref="A1:F1"/>
    <mergeCell ref="B10:E10"/>
    <mergeCell ref="B13:F13"/>
    <mergeCell ref="B15:E15"/>
    <mergeCell ref="B20:F20"/>
    <mergeCell ref="C21:F21"/>
    <mergeCell ref="B8:F8"/>
    <mergeCell ref="B9:F9"/>
    <mergeCell ref="A3:F3"/>
    <mergeCell ref="A4:F4"/>
    <mergeCell ref="A6:F6"/>
    <mergeCell ref="B18:E18"/>
    <mergeCell ref="B19:E19"/>
    <mergeCell ref="B11:E11"/>
    <mergeCell ref="B12:E12"/>
    <mergeCell ref="B14:F14"/>
    <mergeCell ref="B23:F23"/>
    <mergeCell ref="B16:E16"/>
    <mergeCell ref="B17:E17"/>
  </mergeCells>
  <pageMargins left="0.42708333333333331" right="0.70866141732283472" top="0.74803149606299213" bottom="0.74803149606299213" header="0.31496062992125984" footer="0.31496062992125984"/>
  <pageSetup paperSize="9" orientation="portrait" blackAndWhite="1" r:id="rId1"/>
  <headerFooter>
    <oddFooter>&amp;RPagina _____ din _____</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I71"/>
  <sheetViews>
    <sheetView view="pageLayout" topLeftCell="A58" zoomScaleNormal="100" workbookViewId="0">
      <selection activeCell="F73" sqref="F73"/>
    </sheetView>
  </sheetViews>
  <sheetFormatPr defaultColWidth="9.140625" defaultRowHeight="15" x14ac:dyDescent="0.2"/>
  <cols>
    <col min="1" max="1" width="6.7109375" style="109" customWidth="1"/>
    <col min="2" max="2" width="56.140625" style="103" customWidth="1"/>
    <col min="3" max="4" width="12.7109375" style="121" customWidth="1"/>
    <col min="5" max="5" width="12.7109375" style="122" customWidth="1"/>
    <col min="6" max="7" width="12.7109375" style="121" customWidth="1"/>
    <col min="8" max="9" width="12.7109375" style="122" customWidth="1"/>
    <col min="10" max="16384" width="9.140625" style="91"/>
  </cols>
  <sheetData>
    <row r="1" spans="1:9" x14ac:dyDescent="0.2">
      <c r="A1" s="286" t="s">
        <v>387</v>
      </c>
      <c r="B1" s="286"/>
      <c r="C1" s="286"/>
      <c r="D1" s="286"/>
      <c r="E1" s="286"/>
      <c r="F1" s="286"/>
      <c r="G1" s="286"/>
      <c r="H1" s="248"/>
      <c r="I1" s="248"/>
    </row>
    <row r="2" spans="1:9" x14ac:dyDescent="0.2">
      <c r="A2" s="104"/>
      <c r="B2" s="101"/>
      <c r="C2" s="113"/>
      <c r="D2" s="113"/>
      <c r="E2" s="113"/>
      <c r="F2" s="113"/>
      <c r="G2" s="113"/>
      <c r="H2" s="113"/>
      <c r="I2" s="113"/>
    </row>
    <row r="3" spans="1:9" x14ac:dyDescent="0.2">
      <c r="A3" s="294" t="s">
        <v>120</v>
      </c>
      <c r="B3" s="292" t="s">
        <v>121</v>
      </c>
      <c r="C3" s="289" t="s">
        <v>122</v>
      </c>
      <c r="D3" s="289"/>
      <c r="E3" s="290" t="s">
        <v>266</v>
      </c>
      <c r="F3" s="289" t="s">
        <v>123</v>
      </c>
      <c r="G3" s="289"/>
      <c r="H3" s="290" t="s">
        <v>267</v>
      </c>
      <c r="I3" s="290" t="s">
        <v>114</v>
      </c>
    </row>
    <row r="4" spans="1:9" x14ac:dyDescent="0.2">
      <c r="A4" s="295"/>
      <c r="B4" s="293"/>
      <c r="C4" s="124" t="s">
        <v>124</v>
      </c>
      <c r="D4" s="124" t="s">
        <v>268</v>
      </c>
      <c r="E4" s="291"/>
      <c r="F4" s="124" t="s">
        <v>124</v>
      </c>
      <c r="G4" s="124" t="s">
        <v>269</v>
      </c>
      <c r="H4" s="291"/>
      <c r="I4" s="291"/>
    </row>
    <row r="5" spans="1:9" x14ac:dyDescent="0.2">
      <c r="A5" s="105" t="s">
        <v>187</v>
      </c>
      <c r="B5" s="287" t="s">
        <v>188</v>
      </c>
      <c r="C5" s="288"/>
      <c r="D5" s="288"/>
      <c r="E5" s="288"/>
      <c r="F5" s="288"/>
      <c r="G5" s="288"/>
      <c r="H5" s="288"/>
      <c r="I5" s="288"/>
    </row>
    <row r="6" spans="1:9" x14ac:dyDescent="0.2">
      <c r="A6" s="106" t="s">
        <v>125</v>
      </c>
      <c r="B6" s="98" t="s">
        <v>127</v>
      </c>
      <c r="C6" s="114">
        <v>0</v>
      </c>
      <c r="D6" s="114">
        <v>0</v>
      </c>
      <c r="E6" s="115">
        <f>C6+D6</f>
        <v>0</v>
      </c>
      <c r="F6" s="114">
        <v>0</v>
      </c>
      <c r="G6" s="114">
        <v>0</v>
      </c>
      <c r="H6" s="115">
        <f>F6+G6</f>
        <v>0</v>
      </c>
      <c r="I6" s="115">
        <f>E6+H6</f>
        <v>0</v>
      </c>
    </row>
    <row r="7" spans="1:9" ht="14.25" customHeight="1" x14ac:dyDescent="0.2">
      <c r="A7" s="106" t="s">
        <v>126</v>
      </c>
      <c r="B7" s="98" t="s">
        <v>163</v>
      </c>
      <c r="C7" s="114">
        <v>0</v>
      </c>
      <c r="D7" s="114">
        <v>0</v>
      </c>
      <c r="E7" s="115">
        <f t="shared" ref="E7" si="0">C7+D7</f>
        <v>0</v>
      </c>
      <c r="F7" s="114">
        <v>0</v>
      </c>
      <c r="G7" s="114">
        <v>0</v>
      </c>
      <c r="H7" s="115">
        <f>F7+G7</f>
        <v>0</v>
      </c>
      <c r="I7" s="115">
        <f>E7+H7</f>
        <v>0</v>
      </c>
    </row>
    <row r="8" spans="1:9" s="83" customFormat="1" x14ac:dyDescent="0.2">
      <c r="A8" s="106"/>
      <c r="B8" s="111" t="s">
        <v>128</v>
      </c>
      <c r="C8" s="116">
        <f>SUM(C6:C7)</f>
        <v>0</v>
      </c>
      <c r="D8" s="116">
        <f>SUM(D6:D7)</f>
        <v>0</v>
      </c>
      <c r="E8" s="116">
        <f>C8+D8</f>
        <v>0</v>
      </c>
      <c r="F8" s="116">
        <f>SUM(F6:F7)</f>
        <v>0</v>
      </c>
      <c r="G8" s="116">
        <f>SUM(G6:G7)</f>
        <v>0</v>
      </c>
      <c r="H8" s="116">
        <f>F8+G8</f>
        <v>0</v>
      </c>
      <c r="I8" s="116">
        <f>E8+H8</f>
        <v>0</v>
      </c>
    </row>
    <row r="9" spans="1:9" x14ac:dyDescent="0.2">
      <c r="A9" s="105" t="s">
        <v>189</v>
      </c>
      <c r="B9" s="287" t="s">
        <v>190</v>
      </c>
      <c r="C9" s="288"/>
      <c r="D9" s="288"/>
      <c r="E9" s="288"/>
      <c r="F9" s="288"/>
      <c r="G9" s="288"/>
      <c r="H9" s="288"/>
      <c r="I9" s="288"/>
    </row>
    <row r="10" spans="1:9" x14ac:dyDescent="0.2">
      <c r="A10" s="106" t="s">
        <v>129</v>
      </c>
      <c r="B10" s="99" t="s">
        <v>130</v>
      </c>
      <c r="C10" s="114">
        <v>0</v>
      </c>
      <c r="D10" s="114">
        <v>0</v>
      </c>
      <c r="E10" s="115">
        <f>C10+D10</f>
        <v>0</v>
      </c>
      <c r="F10" s="114">
        <v>0</v>
      </c>
      <c r="G10" s="114">
        <v>0</v>
      </c>
      <c r="H10" s="115">
        <f>F10+G10</f>
        <v>0</v>
      </c>
      <c r="I10" s="115">
        <f>E10+H10</f>
        <v>0</v>
      </c>
    </row>
    <row r="11" spans="1:9" s="83" customFormat="1" x14ac:dyDescent="0.2">
      <c r="A11" s="106"/>
      <c r="B11" s="111" t="s">
        <v>131</v>
      </c>
      <c r="C11" s="116">
        <f>SUM(C10:C10)</f>
        <v>0</v>
      </c>
      <c r="D11" s="116">
        <f>SUM(D10:D10)</f>
        <v>0</v>
      </c>
      <c r="E11" s="116">
        <f>C11+D11</f>
        <v>0</v>
      </c>
      <c r="F11" s="116">
        <f>SUM(F10:F10)</f>
        <v>0</v>
      </c>
      <c r="G11" s="116">
        <f>SUM(G10:G10)</f>
        <v>0</v>
      </c>
      <c r="H11" s="116">
        <f>F11+G11</f>
        <v>0</v>
      </c>
      <c r="I11" s="116">
        <f>E11+H11</f>
        <v>0</v>
      </c>
    </row>
    <row r="12" spans="1:9" x14ac:dyDescent="0.2">
      <c r="A12" s="105" t="s">
        <v>191</v>
      </c>
      <c r="B12" s="287" t="s">
        <v>192</v>
      </c>
      <c r="C12" s="288"/>
      <c r="D12" s="288"/>
      <c r="E12" s="288"/>
      <c r="F12" s="288"/>
      <c r="G12" s="288"/>
      <c r="H12" s="288"/>
      <c r="I12" s="288"/>
    </row>
    <row r="13" spans="1:9" x14ac:dyDescent="0.2">
      <c r="A13" s="106" t="s">
        <v>132</v>
      </c>
      <c r="B13" s="99" t="s">
        <v>183</v>
      </c>
      <c r="C13" s="114">
        <v>0</v>
      </c>
      <c r="D13" s="114">
        <v>0</v>
      </c>
      <c r="E13" s="115">
        <f>C13+D13</f>
        <v>0</v>
      </c>
      <c r="F13" s="114">
        <v>0</v>
      </c>
      <c r="G13" s="114">
        <v>0</v>
      </c>
      <c r="H13" s="115">
        <f>F13+G13</f>
        <v>0</v>
      </c>
      <c r="I13" s="115">
        <f t="shared" ref="I13:I18" si="1">E13+H13</f>
        <v>0</v>
      </c>
    </row>
    <row r="14" spans="1:9" x14ac:dyDescent="0.2">
      <c r="A14" s="106" t="s">
        <v>133</v>
      </c>
      <c r="B14" s="243" t="s">
        <v>184</v>
      </c>
      <c r="C14" s="114">
        <v>0</v>
      </c>
      <c r="D14" s="114">
        <v>0</v>
      </c>
      <c r="E14" s="115">
        <f t="shared" ref="E14:E17" si="2">C14+D14</f>
        <v>0</v>
      </c>
      <c r="F14" s="114">
        <v>0</v>
      </c>
      <c r="G14" s="114">
        <v>0</v>
      </c>
      <c r="H14" s="115">
        <f t="shared" ref="H14:H17" si="3">F14+G14</f>
        <v>0</v>
      </c>
      <c r="I14" s="115">
        <f t="shared" si="1"/>
        <v>0</v>
      </c>
    </row>
    <row r="15" spans="1:9" x14ac:dyDescent="0.2">
      <c r="A15" s="106" t="s">
        <v>134</v>
      </c>
      <c r="B15" s="243" t="s">
        <v>135</v>
      </c>
      <c r="C15" s="114">
        <v>0</v>
      </c>
      <c r="D15" s="114">
        <v>0</v>
      </c>
      <c r="E15" s="115">
        <f t="shared" si="2"/>
        <v>0</v>
      </c>
      <c r="F15" s="114">
        <v>0</v>
      </c>
      <c r="G15" s="114">
        <v>0</v>
      </c>
      <c r="H15" s="115">
        <f t="shared" si="3"/>
        <v>0</v>
      </c>
      <c r="I15" s="115">
        <f t="shared" si="1"/>
        <v>0</v>
      </c>
    </row>
    <row r="16" spans="1:9" x14ac:dyDescent="0.2">
      <c r="A16" s="106" t="s">
        <v>136</v>
      </c>
      <c r="B16" s="243" t="s">
        <v>185</v>
      </c>
      <c r="C16" s="114">
        <v>0</v>
      </c>
      <c r="D16" s="114">
        <v>0</v>
      </c>
      <c r="E16" s="115">
        <f t="shared" si="2"/>
        <v>0</v>
      </c>
      <c r="F16" s="114">
        <v>0</v>
      </c>
      <c r="G16" s="114">
        <v>0</v>
      </c>
      <c r="H16" s="115">
        <f t="shared" si="3"/>
        <v>0</v>
      </c>
      <c r="I16" s="115">
        <f t="shared" si="1"/>
        <v>0</v>
      </c>
    </row>
    <row r="17" spans="1:9" x14ac:dyDescent="0.2">
      <c r="A17" s="106" t="s">
        <v>137</v>
      </c>
      <c r="B17" s="243" t="s">
        <v>186</v>
      </c>
      <c r="C17" s="114">
        <v>0</v>
      </c>
      <c r="D17" s="114">
        <v>0</v>
      </c>
      <c r="E17" s="115">
        <f t="shared" si="2"/>
        <v>0</v>
      </c>
      <c r="F17" s="114">
        <v>0</v>
      </c>
      <c r="G17" s="114">
        <v>0</v>
      </c>
      <c r="H17" s="115">
        <f t="shared" si="3"/>
        <v>0</v>
      </c>
      <c r="I17" s="115">
        <f t="shared" si="1"/>
        <v>0</v>
      </c>
    </row>
    <row r="18" spans="1:9" s="83" customFormat="1" x14ac:dyDescent="0.2">
      <c r="A18" s="106"/>
      <c r="B18" s="111" t="s">
        <v>138</v>
      </c>
      <c r="C18" s="116">
        <f>SUM(C13:C17)</f>
        <v>0</v>
      </c>
      <c r="D18" s="116">
        <f>SUM(D13:D17)</f>
        <v>0</v>
      </c>
      <c r="E18" s="116">
        <f>C18+D18</f>
        <v>0</v>
      </c>
      <c r="F18" s="116">
        <f>SUM(F13:F17)</f>
        <v>0</v>
      </c>
      <c r="G18" s="116">
        <f>SUM(G13:G17)</f>
        <v>0</v>
      </c>
      <c r="H18" s="116">
        <f>F18+G18</f>
        <v>0</v>
      </c>
      <c r="I18" s="116">
        <f t="shared" si="1"/>
        <v>0</v>
      </c>
    </row>
    <row r="19" spans="1:9" x14ac:dyDescent="0.2">
      <c r="A19" s="105" t="s">
        <v>193</v>
      </c>
      <c r="B19" s="287" t="s">
        <v>194</v>
      </c>
      <c r="C19" s="288"/>
      <c r="D19" s="288"/>
      <c r="E19" s="288"/>
      <c r="F19" s="288"/>
      <c r="G19" s="288"/>
      <c r="H19" s="288"/>
      <c r="I19" s="288"/>
    </row>
    <row r="20" spans="1:9" x14ac:dyDescent="0.2">
      <c r="A20" s="106" t="s">
        <v>139</v>
      </c>
      <c r="B20" s="98" t="s">
        <v>115</v>
      </c>
      <c r="C20" s="114">
        <v>0</v>
      </c>
      <c r="D20" s="114">
        <v>0</v>
      </c>
      <c r="E20" s="115">
        <f t="shared" ref="E20:E25" si="4">C20+D20</f>
        <v>0</v>
      </c>
      <c r="F20" s="114">
        <v>0</v>
      </c>
      <c r="G20" s="114">
        <v>0</v>
      </c>
      <c r="H20" s="115">
        <f t="shared" ref="H20:H25" si="5">F20+G20</f>
        <v>0</v>
      </c>
      <c r="I20" s="115">
        <f t="shared" ref="I20:I25" si="6">E20+H20</f>
        <v>0</v>
      </c>
    </row>
    <row r="21" spans="1:9" x14ac:dyDescent="0.2">
      <c r="A21" s="106" t="s">
        <v>140</v>
      </c>
      <c r="B21" s="98" t="s">
        <v>116</v>
      </c>
      <c r="C21" s="126">
        <f>C22+C23</f>
        <v>0</v>
      </c>
      <c r="D21" s="126">
        <f>D22+D23</f>
        <v>0</v>
      </c>
      <c r="E21" s="115">
        <f t="shared" si="4"/>
        <v>0</v>
      </c>
      <c r="F21" s="126">
        <f>F22+F23</f>
        <v>0</v>
      </c>
      <c r="G21" s="126">
        <f>G22+G23</f>
        <v>0</v>
      </c>
      <c r="H21" s="115">
        <f t="shared" si="5"/>
        <v>0</v>
      </c>
      <c r="I21" s="115">
        <f t="shared" si="6"/>
        <v>0</v>
      </c>
    </row>
    <row r="22" spans="1:9" ht="25.5" x14ac:dyDescent="0.2">
      <c r="A22" s="106" t="s">
        <v>209</v>
      </c>
      <c r="B22" s="98" t="s">
        <v>210</v>
      </c>
      <c r="C22" s="114">
        <v>0</v>
      </c>
      <c r="D22" s="114">
        <v>0</v>
      </c>
      <c r="E22" s="115">
        <f t="shared" si="4"/>
        <v>0</v>
      </c>
      <c r="F22" s="114">
        <v>0</v>
      </c>
      <c r="G22" s="114">
        <v>0</v>
      </c>
      <c r="H22" s="115">
        <f t="shared" si="5"/>
        <v>0</v>
      </c>
      <c r="I22" s="115">
        <f t="shared" si="6"/>
        <v>0</v>
      </c>
    </row>
    <row r="23" spans="1:9" ht="25.5" x14ac:dyDescent="0.2">
      <c r="A23" s="106" t="s">
        <v>211</v>
      </c>
      <c r="B23" s="98" t="s">
        <v>212</v>
      </c>
      <c r="C23" s="114">
        <v>0</v>
      </c>
      <c r="D23" s="114">
        <v>0</v>
      </c>
      <c r="E23" s="115">
        <f t="shared" si="4"/>
        <v>0</v>
      </c>
      <c r="F23" s="114">
        <v>0</v>
      </c>
      <c r="G23" s="114">
        <v>0</v>
      </c>
      <c r="H23" s="115">
        <f t="shared" si="5"/>
        <v>0</v>
      </c>
      <c r="I23" s="115">
        <f t="shared" si="6"/>
        <v>0</v>
      </c>
    </row>
    <row r="24" spans="1:9" x14ac:dyDescent="0.2">
      <c r="A24" s="106" t="s">
        <v>141</v>
      </c>
      <c r="B24" s="98" t="s">
        <v>142</v>
      </c>
      <c r="C24" s="114">
        <v>0</v>
      </c>
      <c r="D24" s="114">
        <v>0</v>
      </c>
      <c r="E24" s="115">
        <f t="shared" si="4"/>
        <v>0</v>
      </c>
      <c r="F24" s="114">
        <v>0</v>
      </c>
      <c r="G24" s="114">
        <v>0</v>
      </c>
      <c r="H24" s="115">
        <f t="shared" si="5"/>
        <v>0</v>
      </c>
      <c r="I24" s="115">
        <f t="shared" si="6"/>
        <v>0</v>
      </c>
    </row>
    <row r="25" spans="1:9" s="83" customFormat="1" x14ac:dyDescent="0.2">
      <c r="A25" s="106"/>
      <c r="B25" s="111" t="s">
        <v>143</v>
      </c>
      <c r="C25" s="116">
        <f>C20+C21+C24</f>
        <v>0</v>
      </c>
      <c r="D25" s="116">
        <f>D20+D21+D24</f>
        <v>0</v>
      </c>
      <c r="E25" s="116">
        <f t="shared" si="4"/>
        <v>0</v>
      </c>
      <c r="F25" s="116">
        <f>F20+F21+F24</f>
        <v>0</v>
      </c>
      <c r="G25" s="116">
        <f>G20+G21+G24</f>
        <v>0</v>
      </c>
      <c r="H25" s="116">
        <f t="shared" si="5"/>
        <v>0</v>
      </c>
      <c r="I25" s="116">
        <f t="shared" si="6"/>
        <v>0</v>
      </c>
    </row>
    <row r="26" spans="1:9" x14ac:dyDescent="0.2">
      <c r="A26" s="105" t="s">
        <v>195</v>
      </c>
      <c r="B26" s="287" t="s">
        <v>196</v>
      </c>
      <c r="C26" s="288"/>
      <c r="D26" s="288"/>
      <c r="E26" s="288"/>
      <c r="F26" s="288"/>
      <c r="G26" s="288"/>
      <c r="H26" s="288"/>
      <c r="I26" s="288"/>
    </row>
    <row r="27" spans="1:9" x14ac:dyDescent="0.2">
      <c r="A27" s="106" t="s">
        <v>198</v>
      </c>
      <c r="B27" s="98" t="s">
        <v>197</v>
      </c>
      <c r="C27" s="114">
        <v>0</v>
      </c>
      <c r="D27" s="114">
        <v>0</v>
      </c>
      <c r="E27" s="115">
        <f>C27+D27</f>
        <v>0</v>
      </c>
      <c r="F27" s="114">
        <v>0</v>
      </c>
      <c r="G27" s="114">
        <v>0</v>
      </c>
      <c r="H27" s="115">
        <f>F27+G27</f>
        <v>0</v>
      </c>
      <c r="I27" s="115">
        <f>E27+H27</f>
        <v>0</v>
      </c>
    </row>
    <row r="28" spans="1:9" x14ac:dyDescent="0.2">
      <c r="A28" s="106" t="s">
        <v>199</v>
      </c>
      <c r="B28" s="98" t="s">
        <v>164</v>
      </c>
      <c r="C28" s="114">
        <v>0</v>
      </c>
      <c r="D28" s="114">
        <v>0</v>
      </c>
      <c r="E28" s="115">
        <f>C28+D28</f>
        <v>0</v>
      </c>
      <c r="F28" s="114">
        <v>0</v>
      </c>
      <c r="G28" s="114">
        <v>0</v>
      </c>
      <c r="H28" s="115">
        <f>F28+G28</f>
        <v>0</v>
      </c>
      <c r="I28" s="115">
        <f>E28+H28</f>
        <v>0</v>
      </c>
    </row>
    <row r="29" spans="1:9" s="83" customFormat="1" x14ac:dyDescent="0.2">
      <c r="A29" s="106"/>
      <c r="B29" s="111" t="s">
        <v>159</v>
      </c>
      <c r="C29" s="116">
        <f>SUM(C27:C28)</f>
        <v>0</v>
      </c>
      <c r="D29" s="116">
        <f>SUM(D27:D28)</f>
        <v>0</v>
      </c>
      <c r="E29" s="116">
        <f>C29+D29</f>
        <v>0</v>
      </c>
      <c r="F29" s="116">
        <f>SUM(F27:F28)</f>
        <v>0</v>
      </c>
      <c r="G29" s="116">
        <f>SUM(G27:G28)</f>
        <v>0</v>
      </c>
      <c r="H29" s="116">
        <f>F29+G29</f>
        <v>0</v>
      </c>
      <c r="I29" s="116">
        <f>E29+H29</f>
        <v>0</v>
      </c>
    </row>
    <row r="30" spans="1:9" x14ac:dyDescent="0.2">
      <c r="A30" s="105" t="s">
        <v>201</v>
      </c>
      <c r="B30" s="287" t="s">
        <v>202</v>
      </c>
      <c r="C30" s="288"/>
      <c r="D30" s="288"/>
      <c r="E30" s="288"/>
      <c r="F30" s="288"/>
      <c r="G30" s="288"/>
      <c r="H30" s="288"/>
      <c r="I30" s="288"/>
    </row>
    <row r="31" spans="1:9" ht="25.5" x14ac:dyDescent="0.2">
      <c r="A31" s="106" t="s">
        <v>203</v>
      </c>
      <c r="B31" s="243" t="s">
        <v>202</v>
      </c>
      <c r="C31" s="114">
        <v>0</v>
      </c>
      <c r="D31" s="114">
        <v>0</v>
      </c>
      <c r="E31" s="115">
        <f>C31+D31</f>
        <v>0</v>
      </c>
      <c r="F31" s="114">
        <v>0</v>
      </c>
      <c r="G31" s="114">
        <v>0</v>
      </c>
      <c r="H31" s="115">
        <f>F31+G31</f>
        <v>0</v>
      </c>
      <c r="I31" s="115">
        <f>E31+H31</f>
        <v>0</v>
      </c>
    </row>
    <row r="32" spans="1:9" s="83" customFormat="1" x14ac:dyDescent="0.2">
      <c r="A32" s="100"/>
      <c r="B32" s="111" t="s">
        <v>160</v>
      </c>
      <c r="C32" s="116">
        <f>SUM(C31:C31)</f>
        <v>0</v>
      </c>
      <c r="D32" s="116">
        <f>SUM(D31:D31)</f>
        <v>0</v>
      </c>
      <c r="E32" s="116">
        <f>C32+D32</f>
        <v>0</v>
      </c>
      <c r="F32" s="116">
        <f>SUM(F31:F31)</f>
        <v>0</v>
      </c>
      <c r="G32" s="116">
        <f>SUM(G31:G31)</f>
        <v>0</v>
      </c>
      <c r="H32" s="116">
        <f>F32+G32</f>
        <v>0</v>
      </c>
      <c r="I32" s="116">
        <f>E32+H32</f>
        <v>0</v>
      </c>
    </row>
    <row r="33" spans="1:9" s="92" customFormat="1" x14ac:dyDescent="0.2">
      <c r="A33" s="107" t="s">
        <v>204</v>
      </c>
      <c r="B33" s="287" t="s">
        <v>205</v>
      </c>
      <c r="C33" s="288"/>
      <c r="D33" s="288"/>
      <c r="E33" s="288"/>
      <c r="F33" s="288"/>
      <c r="G33" s="288"/>
      <c r="H33" s="288"/>
      <c r="I33" s="288"/>
    </row>
    <row r="34" spans="1:9" x14ac:dyDescent="0.2">
      <c r="A34" s="106" t="s">
        <v>200</v>
      </c>
      <c r="B34" s="243" t="s">
        <v>205</v>
      </c>
      <c r="C34" s="114">
        <v>0</v>
      </c>
      <c r="D34" s="114">
        <v>0</v>
      </c>
      <c r="E34" s="115">
        <f>C34+D34</f>
        <v>0</v>
      </c>
      <c r="F34" s="114">
        <v>0</v>
      </c>
      <c r="G34" s="114">
        <v>0</v>
      </c>
      <c r="H34" s="115">
        <f>F34+G34</f>
        <v>0</v>
      </c>
      <c r="I34" s="115">
        <f>E34+H34</f>
        <v>0</v>
      </c>
    </row>
    <row r="35" spans="1:9" s="83" customFormat="1" x14ac:dyDescent="0.2">
      <c r="A35" s="106"/>
      <c r="B35" s="111" t="s">
        <v>165</v>
      </c>
      <c r="C35" s="116">
        <f>C34</f>
        <v>0</v>
      </c>
      <c r="D35" s="116">
        <f>D34</f>
        <v>0</v>
      </c>
      <c r="E35" s="116">
        <f>C35+D35</f>
        <v>0</v>
      </c>
      <c r="F35" s="116">
        <f>F34</f>
        <v>0</v>
      </c>
      <c r="G35" s="116">
        <f>G34</f>
        <v>0</v>
      </c>
      <c r="H35" s="116">
        <f>F35+G35</f>
        <v>0</v>
      </c>
      <c r="I35" s="116">
        <f>E35+H35</f>
        <v>0</v>
      </c>
    </row>
    <row r="36" spans="1:9" s="83" customFormat="1" x14ac:dyDescent="0.2">
      <c r="A36" s="107" t="s">
        <v>376</v>
      </c>
      <c r="B36" s="239" t="s">
        <v>374</v>
      </c>
      <c r="C36" s="116"/>
      <c r="D36" s="116"/>
      <c r="E36" s="116"/>
      <c r="F36" s="116"/>
      <c r="G36" s="116"/>
      <c r="H36" s="116"/>
      <c r="I36" s="116"/>
    </row>
    <row r="37" spans="1:9" s="83" customFormat="1" ht="24.75" customHeight="1" x14ac:dyDescent="0.2">
      <c r="A37" s="106" t="s">
        <v>379</v>
      </c>
      <c r="B37" s="243" t="s">
        <v>402</v>
      </c>
      <c r="C37" s="114">
        <v>0</v>
      </c>
      <c r="D37" s="114">
        <v>0</v>
      </c>
      <c r="E37" s="115">
        <f>C37+D37</f>
        <v>0</v>
      </c>
      <c r="F37" s="114">
        <v>0</v>
      </c>
      <c r="G37" s="114">
        <v>0</v>
      </c>
      <c r="H37" s="115">
        <f>F37+G37</f>
        <v>0</v>
      </c>
      <c r="I37" s="115">
        <f>E37+H37</f>
        <v>0</v>
      </c>
    </row>
    <row r="38" spans="1:9" s="83" customFormat="1" ht="25.5" x14ac:dyDescent="0.2">
      <c r="A38" s="106" t="s">
        <v>380</v>
      </c>
      <c r="B38" s="243" t="s">
        <v>403</v>
      </c>
      <c r="C38" s="114">
        <v>0</v>
      </c>
      <c r="D38" s="114">
        <v>0</v>
      </c>
      <c r="E38" s="115">
        <f t="shared" ref="E38:E40" si="7">C38+D38</f>
        <v>0</v>
      </c>
      <c r="F38" s="114">
        <v>0</v>
      </c>
      <c r="G38" s="114">
        <v>0</v>
      </c>
      <c r="H38" s="115">
        <f t="shared" ref="H38:H40" si="8">F38+G38</f>
        <v>0</v>
      </c>
      <c r="I38" s="115">
        <f t="shared" ref="I38:I40" si="9">E38+H38</f>
        <v>0</v>
      </c>
    </row>
    <row r="39" spans="1:9" s="83" customFormat="1" ht="30.75" customHeight="1" x14ac:dyDescent="0.2">
      <c r="A39" s="106" t="s">
        <v>381</v>
      </c>
      <c r="B39" s="243" t="s">
        <v>404</v>
      </c>
      <c r="C39" s="114">
        <v>0</v>
      </c>
      <c r="D39" s="114">
        <v>0</v>
      </c>
      <c r="E39" s="115">
        <f t="shared" si="7"/>
        <v>0</v>
      </c>
      <c r="F39" s="114">
        <v>0</v>
      </c>
      <c r="G39" s="114">
        <v>0</v>
      </c>
      <c r="H39" s="115">
        <f t="shared" si="8"/>
        <v>0</v>
      </c>
      <c r="I39" s="115">
        <f t="shared" si="9"/>
        <v>0</v>
      </c>
    </row>
    <row r="40" spans="1:9" s="83" customFormat="1" x14ac:dyDescent="0.2">
      <c r="A40" s="106" t="s">
        <v>401</v>
      </c>
      <c r="B40" s="243" t="s">
        <v>375</v>
      </c>
      <c r="C40" s="114">
        <v>0</v>
      </c>
      <c r="D40" s="114">
        <v>0</v>
      </c>
      <c r="E40" s="115">
        <f t="shared" si="7"/>
        <v>0</v>
      </c>
      <c r="F40" s="114">
        <v>0</v>
      </c>
      <c r="G40" s="114">
        <v>0</v>
      </c>
      <c r="H40" s="115">
        <f t="shared" si="8"/>
        <v>0</v>
      </c>
      <c r="I40" s="115">
        <f t="shared" si="9"/>
        <v>0</v>
      </c>
    </row>
    <row r="41" spans="1:9" s="83" customFormat="1" x14ac:dyDescent="0.2">
      <c r="A41" s="106"/>
      <c r="B41" s="111" t="s">
        <v>377</v>
      </c>
      <c r="C41" s="116">
        <f>SUM(C37:C40)</f>
        <v>0</v>
      </c>
      <c r="D41" s="116">
        <f>SUM(D37:D40)</f>
        <v>0</v>
      </c>
      <c r="E41" s="116">
        <f>C41+D41</f>
        <v>0</v>
      </c>
      <c r="F41" s="116">
        <f>SUM(F37:F40)</f>
        <v>0</v>
      </c>
      <c r="G41" s="116">
        <f>SUM(G37:G40)</f>
        <v>0</v>
      </c>
      <c r="H41" s="116">
        <f>F41+G41</f>
        <v>0</v>
      </c>
      <c r="I41" s="116">
        <f>E41+H41</f>
        <v>0</v>
      </c>
    </row>
    <row r="42" spans="1:9" s="83" customFormat="1" x14ac:dyDescent="0.2">
      <c r="A42" s="106"/>
      <c r="B42" s="111" t="s">
        <v>145</v>
      </c>
      <c r="C42" s="116">
        <f>C8+C11+C18+C25+C29+C32+C35+C41</f>
        <v>0</v>
      </c>
      <c r="D42" s="116">
        <f>D8+D11+D18+D25+D29+D32+D35+D41</f>
        <v>0</v>
      </c>
      <c r="E42" s="116">
        <f>E8+E11+E18+E25+E29+E32+E35+E41</f>
        <v>0</v>
      </c>
      <c r="F42" s="116">
        <f>F8+F11+F18+F25+F29+F32+F35+F41</f>
        <v>0</v>
      </c>
      <c r="G42" s="116">
        <f>G8+G11+G18+G25+G29+G32+G35+G41</f>
        <v>0</v>
      </c>
      <c r="H42" s="116">
        <f>H8+H11+H18+H25+H29+H32+H35+H41</f>
        <v>0</v>
      </c>
      <c r="I42" s="116">
        <f>I8+I11+I18+I25+I29+I32+I35+I41</f>
        <v>0</v>
      </c>
    </row>
    <row r="43" spans="1:9" s="84" customFormat="1" ht="12.75" x14ac:dyDescent="0.2">
      <c r="A43" s="108"/>
      <c r="B43" s="112" t="s">
        <v>206</v>
      </c>
      <c r="C43" s="117">
        <v>0</v>
      </c>
      <c r="D43" s="117">
        <v>0</v>
      </c>
      <c r="E43" s="118">
        <f>C43+D43</f>
        <v>0</v>
      </c>
      <c r="F43" s="117">
        <v>0</v>
      </c>
      <c r="G43" s="117">
        <v>0</v>
      </c>
      <c r="H43" s="118">
        <f>F43+G43</f>
        <v>0</v>
      </c>
      <c r="I43" s="240">
        <f>E43+H43</f>
        <v>0</v>
      </c>
    </row>
    <row r="44" spans="1:9" s="85" customFormat="1" x14ac:dyDescent="0.2">
      <c r="A44" s="7"/>
      <c r="B44" s="102"/>
      <c r="C44" s="119"/>
      <c r="D44" s="119"/>
      <c r="E44" s="119"/>
      <c r="F44" s="119"/>
      <c r="G44" s="119"/>
      <c r="H44" s="119"/>
      <c r="I44" s="119"/>
    </row>
    <row r="45" spans="1:9" x14ac:dyDescent="0.2">
      <c r="A45" s="87" t="s">
        <v>270</v>
      </c>
      <c r="B45" s="86" t="s">
        <v>146</v>
      </c>
      <c r="C45" s="128" t="s">
        <v>208</v>
      </c>
      <c r="D45" s="119"/>
      <c r="E45" s="119"/>
      <c r="F45" s="119"/>
      <c r="G45" s="119"/>
      <c r="H45" s="119"/>
      <c r="I45" s="119"/>
    </row>
    <row r="46" spans="1:9" x14ac:dyDescent="0.2">
      <c r="A46" s="82" t="s">
        <v>147</v>
      </c>
      <c r="B46" s="87" t="s">
        <v>148</v>
      </c>
      <c r="C46" s="247">
        <f>I42</f>
        <v>0</v>
      </c>
      <c r="D46" s="119"/>
      <c r="E46" s="119"/>
      <c r="F46" s="119"/>
      <c r="G46" s="119"/>
      <c r="H46" s="119"/>
      <c r="I46" s="119"/>
    </row>
    <row r="47" spans="1:9" x14ac:dyDescent="0.2">
      <c r="A47" s="82" t="s">
        <v>285</v>
      </c>
      <c r="B47" s="82" t="s">
        <v>298</v>
      </c>
      <c r="C47" s="245">
        <f>H42</f>
        <v>0</v>
      </c>
      <c r="D47" s="119"/>
      <c r="E47" s="119"/>
      <c r="F47" s="119"/>
      <c r="G47" s="119"/>
      <c r="H47" s="119"/>
      <c r="I47" s="119"/>
    </row>
    <row r="48" spans="1:9" x14ac:dyDescent="0.2">
      <c r="A48" s="82" t="s">
        <v>286</v>
      </c>
      <c r="B48" s="82" t="s">
        <v>149</v>
      </c>
      <c r="C48" s="245">
        <f>C46-C47</f>
        <v>0</v>
      </c>
      <c r="D48" s="120"/>
      <c r="E48" s="120"/>
      <c r="F48" s="119"/>
      <c r="G48" s="119"/>
      <c r="H48" s="120"/>
      <c r="I48" s="120"/>
    </row>
    <row r="49" spans="1:9" x14ac:dyDescent="0.2">
      <c r="A49" s="82" t="s">
        <v>150</v>
      </c>
      <c r="B49" s="87" t="s">
        <v>389</v>
      </c>
      <c r="C49" s="247">
        <f>C50+C51</f>
        <v>0</v>
      </c>
      <c r="D49" s="120"/>
      <c r="E49" s="120"/>
      <c r="F49" s="119"/>
      <c r="G49" s="119"/>
      <c r="H49" s="120"/>
      <c r="I49" s="120"/>
    </row>
    <row r="50" spans="1:9" x14ac:dyDescent="0.2">
      <c r="A50" s="82" t="s">
        <v>287</v>
      </c>
      <c r="B50" s="82" t="s">
        <v>151</v>
      </c>
      <c r="C50" s="114">
        <v>0</v>
      </c>
    </row>
    <row r="51" spans="1:9" ht="25.5" x14ac:dyDescent="0.2">
      <c r="A51" s="82" t="s">
        <v>288</v>
      </c>
      <c r="B51" s="82" t="s">
        <v>297</v>
      </c>
      <c r="C51" s="245">
        <f>H42</f>
        <v>0</v>
      </c>
      <c r="D51" s="120"/>
      <c r="E51" s="120"/>
      <c r="F51" s="120"/>
      <c r="G51" s="120"/>
      <c r="H51" s="120"/>
      <c r="I51" s="120"/>
    </row>
    <row r="52" spans="1:9" x14ac:dyDescent="0.2">
      <c r="A52" s="82" t="s">
        <v>144</v>
      </c>
      <c r="B52" s="87" t="s">
        <v>388</v>
      </c>
      <c r="C52" s="247">
        <f>C46-C49</f>
        <v>0</v>
      </c>
      <c r="D52" s="120"/>
      <c r="E52" s="120"/>
      <c r="F52" s="120"/>
      <c r="G52" s="120"/>
      <c r="H52" s="120"/>
      <c r="I52" s="120"/>
    </row>
    <row r="53" spans="1:9" x14ac:dyDescent="0.2">
      <c r="A53" s="246"/>
      <c r="B53" s="82"/>
      <c r="C53" s="245"/>
      <c r="D53" s="119"/>
      <c r="E53" s="119"/>
      <c r="F53" s="119"/>
      <c r="G53" s="119"/>
      <c r="H53" s="119"/>
      <c r="I53" s="119"/>
    </row>
    <row r="55" spans="1:9" x14ac:dyDescent="0.2">
      <c r="B55" s="313" t="s">
        <v>407</v>
      </c>
      <c r="C55" s="315">
        <v>0</v>
      </c>
      <c r="D55" s="314">
        <f>C55+C56</f>
        <v>0</v>
      </c>
      <c r="E55" s="316" t="str">
        <f>IF(D55&lt;&gt;C48,"Eroare!","")</f>
        <v/>
      </c>
    </row>
    <row r="56" spans="1:9" x14ac:dyDescent="0.2">
      <c r="B56" s="313" t="s">
        <v>408</v>
      </c>
      <c r="C56" s="315">
        <v>0</v>
      </c>
      <c r="D56" s="314"/>
      <c r="E56" s="316"/>
    </row>
    <row r="57" spans="1:9" x14ac:dyDescent="0.2">
      <c r="B57" s="313" t="s">
        <v>405</v>
      </c>
      <c r="C57" s="315">
        <v>0</v>
      </c>
      <c r="D57" s="314">
        <f>C57+C58</f>
        <v>0</v>
      </c>
      <c r="E57" s="316" t="str">
        <f>IF(D57&lt;&gt;C52,"Eroare!","")</f>
        <v/>
      </c>
    </row>
    <row r="58" spans="1:9" ht="15.75" thickBot="1" x14ac:dyDescent="0.25">
      <c r="B58" s="313" t="s">
        <v>406</v>
      </c>
      <c r="C58" s="315">
        <v>0</v>
      </c>
      <c r="D58" s="314"/>
      <c r="E58" s="316"/>
    </row>
    <row r="59" spans="1:9" ht="59.25" customHeight="1" x14ac:dyDescent="0.2">
      <c r="B59" s="325" t="s">
        <v>415</v>
      </c>
      <c r="C59" s="319" t="s">
        <v>409</v>
      </c>
      <c r="D59" s="319" t="s">
        <v>410</v>
      </c>
      <c r="E59" s="321" t="s">
        <v>411</v>
      </c>
      <c r="F59" s="323" t="s">
        <v>412</v>
      </c>
      <c r="G59" s="317" t="s">
        <v>413</v>
      </c>
    </row>
    <row r="60" spans="1:9" ht="30.75" thickBot="1" x14ac:dyDescent="0.25">
      <c r="B60" s="326"/>
      <c r="C60" s="320"/>
      <c r="D60" s="320"/>
      <c r="E60" s="322"/>
      <c r="F60" s="324"/>
      <c r="G60" s="318" t="s">
        <v>414</v>
      </c>
    </row>
    <row r="61" spans="1:9" ht="15.75" thickBot="1" x14ac:dyDescent="0.25">
      <c r="B61" s="326"/>
      <c r="C61" s="327"/>
      <c r="D61" s="328"/>
      <c r="E61" s="329"/>
      <c r="F61" s="330"/>
      <c r="G61" s="330"/>
    </row>
    <row r="62" spans="1:9" ht="15.75" thickBot="1" x14ac:dyDescent="0.25">
      <c r="B62" s="326"/>
      <c r="C62" s="327"/>
      <c r="D62" s="328"/>
      <c r="E62" s="329"/>
      <c r="F62" s="330"/>
      <c r="G62" s="330"/>
    </row>
    <row r="63" spans="1:9" ht="15.75" thickBot="1" x14ac:dyDescent="0.25">
      <c r="B63" s="326"/>
      <c r="C63" s="327"/>
      <c r="D63" s="328"/>
      <c r="E63" s="329"/>
      <c r="F63" s="330"/>
      <c r="G63" s="330"/>
    </row>
    <row r="64" spans="1:9" ht="15.75" thickBot="1" x14ac:dyDescent="0.25">
      <c r="B64" s="326"/>
      <c r="C64" s="327"/>
      <c r="D64" s="328"/>
      <c r="E64" s="329"/>
      <c r="F64" s="330"/>
      <c r="G64" s="330"/>
    </row>
    <row r="65" spans="2:7" ht="15.75" thickBot="1" x14ac:dyDescent="0.25"/>
    <row r="66" spans="2:7" ht="30" x14ac:dyDescent="0.2">
      <c r="B66" s="325" t="s">
        <v>416</v>
      </c>
      <c r="C66" s="319" t="s">
        <v>409</v>
      </c>
      <c r="D66" s="319" t="s">
        <v>410</v>
      </c>
      <c r="E66" s="321" t="s">
        <v>411</v>
      </c>
      <c r="F66" s="323" t="s">
        <v>412</v>
      </c>
      <c r="G66" s="317" t="s">
        <v>413</v>
      </c>
    </row>
    <row r="67" spans="2:7" ht="30.75" thickBot="1" x14ac:dyDescent="0.25">
      <c r="B67" s="326"/>
      <c r="C67" s="320"/>
      <c r="D67" s="320"/>
      <c r="E67" s="322"/>
      <c r="F67" s="324"/>
      <c r="G67" s="318" t="s">
        <v>414</v>
      </c>
    </row>
    <row r="68" spans="2:7" ht="15.75" thickBot="1" x14ac:dyDescent="0.25">
      <c r="B68" s="326"/>
      <c r="C68" s="327"/>
      <c r="D68" s="328"/>
      <c r="E68" s="329"/>
      <c r="F68" s="330"/>
      <c r="G68" s="330"/>
    </row>
    <row r="69" spans="2:7" ht="15.75" thickBot="1" x14ac:dyDescent="0.25">
      <c r="B69" s="326"/>
      <c r="C69" s="327"/>
      <c r="D69" s="328"/>
      <c r="E69" s="329"/>
      <c r="F69" s="330"/>
      <c r="G69" s="330"/>
    </row>
    <row r="70" spans="2:7" ht="15.75" thickBot="1" x14ac:dyDescent="0.25">
      <c r="B70" s="326"/>
      <c r="C70" s="327"/>
      <c r="D70" s="328"/>
      <c r="E70" s="329"/>
      <c r="F70" s="330"/>
      <c r="G70" s="330"/>
    </row>
    <row r="71" spans="2:7" ht="15.75" thickBot="1" x14ac:dyDescent="0.25">
      <c r="B71" s="326"/>
      <c r="C71" s="327"/>
      <c r="D71" s="328"/>
      <c r="E71" s="329"/>
      <c r="F71" s="330"/>
      <c r="G71" s="330"/>
    </row>
  </sheetData>
  <sheetProtection password="9F67" sheet="1" objects="1" scenarios="1" formatColumns="0"/>
  <mergeCells count="29">
    <mergeCell ref="B66:B71"/>
    <mergeCell ref="C66:C67"/>
    <mergeCell ref="D66:D67"/>
    <mergeCell ref="E66:E67"/>
    <mergeCell ref="F66:F67"/>
    <mergeCell ref="C59:C60"/>
    <mergeCell ref="D59:D60"/>
    <mergeCell ref="E59:E60"/>
    <mergeCell ref="F59:F60"/>
    <mergeCell ref="B59:B64"/>
    <mergeCell ref="D57:D58"/>
    <mergeCell ref="E55:E56"/>
    <mergeCell ref="E57:E58"/>
    <mergeCell ref="I3:I4"/>
    <mergeCell ref="B3:B4"/>
    <mergeCell ref="A3:A4"/>
    <mergeCell ref="D55:D56"/>
    <mergeCell ref="A1:G1"/>
    <mergeCell ref="B30:I30"/>
    <mergeCell ref="B33:I33"/>
    <mergeCell ref="B12:I12"/>
    <mergeCell ref="B19:I19"/>
    <mergeCell ref="B26:I26"/>
    <mergeCell ref="C3:D3"/>
    <mergeCell ref="F3:G3"/>
    <mergeCell ref="B5:I5"/>
    <mergeCell ref="B9:I9"/>
    <mergeCell ref="E3:E4"/>
    <mergeCell ref="H3:H4"/>
  </mergeCells>
  <pageMargins left="0.48007246376811596" right="0.43478260869565216" top="0.55118110236220474" bottom="0.79710144927536231" header="0.31496062992125984" footer="0.31496062992125984"/>
  <pageSetup paperSize="9" fitToHeight="0" orientation="landscape" blackAndWhite="1" r:id="rId1"/>
  <headerFooter>
    <oddFooter>&amp;RPagina _____ din _____</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N66"/>
  <sheetViews>
    <sheetView tabSelected="1" view="pageLayout" topLeftCell="A31" zoomScaleNormal="100" workbookViewId="0">
      <selection activeCell="B60" sqref="B60"/>
    </sheetView>
  </sheetViews>
  <sheetFormatPr defaultColWidth="9.140625" defaultRowHeight="12.75" x14ac:dyDescent="0.2"/>
  <cols>
    <col min="1" max="1" width="6.7109375" style="175" customWidth="1"/>
    <col min="2" max="2" width="65" style="19" customWidth="1"/>
    <col min="3" max="3" width="12.28515625" style="176" customWidth="1"/>
    <col min="4" max="4" width="12.28515625" style="177" customWidth="1"/>
    <col min="5" max="7" width="12.28515625" style="178" customWidth="1"/>
    <col min="8" max="13" width="11.42578125" style="7" customWidth="1"/>
    <col min="14" max="14" width="11.5703125" style="7" customWidth="1"/>
    <col min="15" max="15" width="11.5703125" style="26" customWidth="1"/>
    <col min="16" max="16384" width="9.140625" style="26"/>
  </cols>
  <sheetData>
    <row r="1" spans="1:14" s="130" customFormat="1" x14ac:dyDescent="0.2">
      <c r="A1" s="286" t="s">
        <v>282</v>
      </c>
      <c r="B1" s="286"/>
      <c r="C1" s="286"/>
      <c r="D1" s="286"/>
      <c r="E1" s="286"/>
      <c r="F1" s="286"/>
      <c r="G1" s="286"/>
      <c r="H1" s="129"/>
      <c r="I1" s="129"/>
      <c r="J1" s="129"/>
      <c r="K1" s="129"/>
      <c r="L1" s="129"/>
      <c r="M1" s="129"/>
      <c r="N1" s="129"/>
    </row>
    <row r="2" spans="1:14" s="130" customFormat="1" ht="40.5" customHeight="1" x14ac:dyDescent="0.2">
      <c r="A2" s="296" t="s">
        <v>378</v>
      </c>
      <c r="B2" s="297"/>
      <c r="C2" s="297"/>
      <c r="D2" s="297"/>
      <c r="E2" s="297"/>
      <c r="F2" s="297"/>
      <c r="G2" s="297"/>
      <c r="H2" s="129"/>
      <c r="I2" s="129"/>
      <c r="J2" s="129"/>
      <c r="K2" s="129"/>
      <c r="L2" s="129"/>
      <c r="M2" s="129"/>
      <c r="N2" s="129"/>
    </row>
    <row r="3" spans="1:14" s="130" customFormat="1" x14ac:dyDescent="0.2">
      <c r="A3" s="131"/>
      <c r="B3" s="304"/>
      <c r="C3" s="304"/>
      <c r="D3" s="132"/>
      <c r="E3" s="133"/>
      <c r="F3" s="133"/>
      <c r="G3" s="133"/>
      <c r="H3" s="129"/>
      <c r="I3" s="129"/>
      <c r="J3" s="129"/>
      <c r="K3" s="129"/>
      <c r="L3" s="129"/>
      <c r="M3" s="129"/>
      <c r="N3" s="129"/>
    </row>
    <row r="4" spans="1:14" s="130" customFormat="1" x14ac:dyDescent="0.2">
      <c r="A4" s="298" t="s">
        <v>289</v>
      </c>
      <c r="B4" s="307" t="s">
        <v>207</v>
      </c>
      <c r="C4" s="307" t="s">
        <v>271</v>
      </c>
      <c r="D4" s="307" t="s">
        <v>272</v>
      </c>
      <c r="E4" s="305" t="s">
        <v>155</v>
      </c>
      <c r="F4" s="306"/>
      <c r="G4" s="306"/>
      <c r="H4" s="129"/>
      <c r="I4" s="129"/>
      <c r="J4" s="134"/>
      <c r="K4" s="129"/>
      <c r="L4" s="129"/>
      <c r="M4" s="129"/>
      <c r="N4" s="129"/>
    </row>
    <row r="5" spans="1:14" s="139" customFormat="1" ht="15" customHeight="1" x14ac:dyDescent="0.2">
      <c r="A5" s="299"/>
      <c r="B5" s="308"/>
      <c r="C5" s="308"/>
      <c r="D5" s="308"/>
      <c r="E5" s="135" t="s">
        <v>152</v>
      </c>
      <c r="F5" s="135" t="s">
        <v>153</v>
      </c>
      <c r="G5" s="135" t="s">
        <v>154</v>
      </c>
      <c r="H5" s="136"/>
      <c r="I5" s="136"/>
      <c r="J5" s="137"/>
      <c r="K5" s="136"/>
      <c r="L5" s="138"/>
      <c r="M5" s="136"/>
      <c r="N5" s="136"/>
    </row>
    <row r="6" spans="1:14" s="143" customFormat="1" ht="15" x14ac:dyDescent="0.2">
      <c r="A6" s="140" t="str">
        <f>'2A-Buget_cerere'!A5</f>
        <v>CAP. 1</v>
      </c>
      <c r="B6" s="302" t="str">
        <f>'2A-Buget_cerere'!B5:I5</f>
        <v>Cheltuieli pentru amenajarea terenului</v>
      </c>
      <c r="C6" s="303"/>
      <c r="D6" s="303"/>
      <c r="E6" s="303"/>
      <c r="F6" s="303"/>
      <c r="G6" s="303"/>
      <c r="H6" s="141"/>
      <c r="I6" s="141"/>
      <c r="J6" s="142"/>
      <c r="K6" s="141"/>
      <c r="L6" s="141"/>
      <c r="M6" s="141"/>
      <c r="N6" s="141"/>
    </row>
    <row r="7" spans="1:14" s="148" customFormat="1" ht="15" x14ac:dyDescent="0.2">
      <c r="A7" s="144" t="str">
        <f>'2A-Buget_cerere'!A6</f>
        <v>1.1</v>
      </c>
      <c r="B7" s="145" t="str">
        <f>'2A-Buget_cerere'!B6</f>
        <v>Amenajarea terenului</v>
      </c>
      <c r="C7" s="146">
        <f>'2A-Buget_cerere'!I6</f>
        <v>0</v>
      </c>
      <c r="D7" s="21" t="str">
        <f>IF(E7+F7+G7&lt;&gt;C7,"Eroare!","")</f>
        <v/>
      </c>
      <c r="E7" s="10">
        <v>0</v>
      </c>
      <c r="F7" s="10">
        <v>0</v>
      </c>
      <c r="G7" s="10">
        <v>0</v>
      </c>
      <c r="H7" s="147"/>
      <c r="I7" s="147"/>
      <c r="J7" s="142"/>
      <c r="K7" s="147"/>
      <c r="L7" s="147"/>
      <c r="M7" s="147"/>
      <c r="N7" s="147"/>
    </row>
    <row r="8" spans="1:14" s="148" customFormat="1" ht="15" x14ac:dyDescent="0.2">
      <c r="A8" s="144" t="str">
        <f>'2A-Buget_cerere'!A7</f>
        <v>1.2</v>
      </c>
      <c r="B8" s="145" t="str">
        <f>'2A-Buget_cerere'!B7</f>
        <v>Amenajari pentru protectia mediului si aducerea la starea initiala</v>
      </c>
      <c r="C8" s="146">
        <f>'2A-Buget_cerere'!I7</f>
        <v>0</v>
      </c>
      <c r="D8" s="21" t="str">
        <f t="shared" ref="D8:D12" si="0">IF(E8+F8+G8&lt;&gt;C8,"Eroare!","")</f>
        <v/>
      </c>
      <c r="E8" s="10">
        <v>0</v>
      </c>
      <c r="F8" s="10">
        <v>0</v>
      </c>
      <c r="G8" s="10">
        <v>0</v>
      </c>
      <c r="H8" s="147"/>
      <c r="I8" s="147"/>
      <c r="J8" s="142"/>
      <c r="K8" s="147"/>
      <c r="L8" s="147"/>
      <c r="M8" s="147"/>
      <c r="N8" s="147"/>
    </row>
    <row r="9" spans="1:14" s="143" customFormat="1" ht="15" x14ac:dyDescent="0.2">
      <c r="A9" s="140"/>
      <c r="B9" s="149" t="str">
        <f>'2A-Buget_cerere'!B8</f>
        <v>TOTAL CAPITOL 1</v>
      </c>
      <c r="C9" s="146">
        <f>'2A-Buget_cerere'!I8</f>
        <v>0</v>
      </c>
      <c r="D9" s="21" t="str">
        <f t="shared" si="0"/>
        <v/>
      </c>
      <c r="E9" s="150">
        <f>SUM(E7:E8)</f>
        <v>0</v>
      </c>
      <c r="F9" s="150">
        <f>SUM(F7:F8)</f>
        <v>0</v>
      </c>
      <c r="G9" s="150">
        <f>SUM(G7:G8)</f>
        <v>0</v>
      </c>
      <c r="H9" s="141"/>
      <c r="I9" s="147"/>
      <c r="J9" s="151"/>
      <c r="K9" s="141"/>
      <c r="L9" s="141"/>
      <c r="M9" s="141"/>
      <c r="N9" s="141"/>
    </row>
    <row r="10" spans="1:14" s="143" customFormat="1" ht="15" x14ac:dyDescent="0.2">
      <c r="A10" s="140" t="str">
        <f>'2A-Buget_cerere'!A9</f>
        <v>CAP. 2</v>
      </c>
      <c r="B10" s="302" t="str">
        <f>'2A-Buget_cerere'!B9</f>
        <v>Cheltuieli pt asigurarea utilităţilor necesare obiectivului</v>
      </c>
      <c r="C10" s="303"/>
      <c r="D10" s="303"/>
      <c r="E10" s="303"/>
      <c r="F10" s="303"/>
      <c r="G10" s="303"/>
      <c r="H10" s="141"/>
      <c r="I10" s="147"/>
      <c r="J10" s="152"/>
      <c r="K10" s="141"/>
      <c r="L10" s="141"/>
      <c r="M10" s="141"/>
      <c r="N10" s="141"/>
    </row>
    <row r="11" spans="1:14" s="143" customFormat="1" ht="15" x14ac:dyDescent="0.2">
      <c r="A11" s="144" t="str">
        <f>'2A-Buget_cerere'!A10</f>
        <v>2.1</v>
      </c>
      <c r="B11" s="145" t="str">
        <f>'2A-Buget_cerere'!B10</f>
        <v>Cheltuieli pentru asigurarea utilitatilor necesare obiectivului</v>
      </c>
      <c r="C11" s="146">
        <f>'2A-Buget_cerere'!I10</f>
        <v>0</v>
      </c>
      <c r="D11" s="21" t="str">
        <f>IF(E11+F11+G11&lt;&gt;C11,"Eroare!","")</f>
        <v/>
      </c>
      <c r="E11" s="10">
        <v>0</v>
      </c>
      <c r="F11" s="10">
        <v>0</v>
      </c>
      <c r="G11" s="10">
        <v>0</v>
      </c>
      <c r="H11" s="141"/>
      <c r="I11" s="147"/>
      <c r="J11" s="134"/>
      <c r="K11" s="141"/>
      <c r="L11" s="141"/>
      <c r="M11" s="141"/>
      <c r="N11" s="141"/>
    </row>
    <row r="12" spans="1:14" s="143" customFormat="1" ht="15" x14ac:dyDescent="0.2">
      <c r="A12" s="140"/>
      <c r="B12" s="149" t="str">
        <f>'2A-Buget_cerere'!B11</f>
        <v> TOTAL CAPITOL 2</v>
      </c>
      <c r="C12" s="146">
        <f>'2A-Buget_cerere'!I11</f>
        <v>0</v>
      </c>
      <c r="D12" s="21" t="str">
        <f t="shared" si="0"/>
        <v/>
      </c>
      <c r="E12" s="150">
        <f t="shared" ref="E12:G12" si="1">E11</f>
        <v>0</v>
      </c>
      <c r="F12" s="150">
        <f t="shared" si="1"/>
        <v>0</v>
      </c>
      <c r="G12" s="150">
        <f t="shared" si="1"/>
        <v>0</v>
      </c>
      <c r="H12" s="141"/>
      <c r="I12" s="147"/>
      <c r="J12" s="134"/>
      <c r="K12" s="141"/>
      <c r="L12" s="141"/>
      <c r="M12" s="141"/>
      <c r="N12" s="141"/>
    </row>
    <row r="13" spans="1:14" s="143" customFormat="1" ht="15" x14ac:dyDescent="0.2">
      <c r="A13" s="140" t="str">
        <f>'2A-Buget_cerere'!A12</f>
        <v>CAP. 3</v>
      </c>
      <c r="B13" s="302" t="str">
        <f>'2A-Buget_cerere'!B12</f>
        <v>Cheltuieli pentru proiectare și asistență tehnică</v>
      </c>
      <c r="C13" s="303"/>
      <c r="D13" s="303"/>
      <c r="E13" s="303"/>
      <c r="F13" s="303"/>
      <c r="G13" s="303"/>
      <c r="H13" s="141"/>
      <c r="I13" s="147"/>
      <c r="J13" s="134"/>
      <c r="K13" s="141"/>
      <c r="L13" s="141"/>
      <c r="M13" s="141"/>
      <c r="N13" s="141"/>
    </row>
    <row r="14" spans="1:14" s="148" customFormat="1" ht="15" x14ac:dyDescent="0.2">
      <c r="A14" s="144" t="str">
        <f>'2A-Buget_cerere'!A13</f>
        <v>3.1</v>
      </c>
      <c r="B14" s="145" t="str">
        <f>'2A-Buget_cerere'!B13</f>
        <v>Studii de teren</v>
      </c>
      <c r="C14" s="146">
        <f>'2A-Buget_cerere'!I13</f>
        <v>0</v>
      </c>
      <c r="D14" s="21" t="str">
        <f t="shared" ref="D14:D33" si="2">IF(E14+F14+G14&lt;&gt;C14,"Eroare!","")</f>
        <v/>
      </c>
      <c r="E14" s="10">
        <v>0</v>
      </c>
      <c r="F14" s="10">
        <v>0</v>
      </c>
      <c r="G14" s="10">
        <v>0</v>
      </c>
      <c r="H14" s="147"/>
      <c r="I14" s="147"/>
      <c r="J14" s="153"/>
      <c r="K14" s="147"/>
      <c r="L14" s="147"/>
      <c r="M14" s="147"/>
      <c r="N14" s="147"/>
    </row>
    <row r="15" spans="1:14" s="148" customFormat="1" ht="15" x14ac:dyDescent="0.2">
      <c r="A15" s="144" t="str">
        <f>'2A-Buget_cerere'!A14</f>
        <v>3.2</v>
      </c>
      <c r="B15" s="145" t="str">
        <f>'2A-Buget_cerere'!B14</f>
        <v>Obtinere avize, acorduri, autorizatii</v>
      </c>
      <c r="C15" s="146">
        <f>'2A-Buget_cerere'!I14</f>
        <v>0</v>
      </c>
      <c r="D15" s="21" t="str">
        <f t="shared" si="2"/>
        <v/>
      </c>
      <c r="E15" s="10">
        <v>0</v>
      </c>
      <c r="F15" s="10">
        <v>0</v>
      </c>
      <c r="G15" s="10">
        <v>0</v>
      </c>
      <c r="H15" s="147"/>
      <c r="I15" s="147"/>
      <c r="J15" s="147"/>
      <c r="K15" s="147"/>
      <c r="L15" s="147"/>
      <c r="M15" s="147"/>
      <c r="N15" s="147"/>
    </row>
    <row r="16" spans="1:14" s="148" customFormat="1" ht="15" x14ac:dyDescent="0.2">
      <c r="A16" s="144" t="str">
        <f>'2A-Buget_cerere'!A15</f>
        <v>3.3</v>
      </c>
      <c r="B16" s="145" t="str">
        <f>'2A-Buget_cerere'!B15</f>
        <v>Proiectare si inginerie</v>
      </c>
      <c r="C16" s="146">
        <f>'2A-Buget_cerere'!I15</f>
        <v>0</v>
      </c>
      <c r="D16" s="21" t="str">
        <f t="shared" si="2"/>
        <v/>
      </c>
      <c r="E16" s="10">
        <v>0</v>
      </c>
      <c r="F16" s="10">
        <v>0</v>
      </c>
      <c r="G16" s="10">
        <v>0</v>
      </c>
      <c r="H16" s="147"/>
      <c r="I16" s="147"/>
      <c r="J16" s="147"/>
      <c r="K16" s="147"/>
      <c r="L16" s="147"/>
      <c r="M16" s="147"/>
      <c r="N16" s="147"/>
    </row>
    <row r="17" spans="1:14" s="148" customFormat="1" ht="15" x14ac:dyDescent="0.2">
      <c r="A17" s="144" t="str">
        <f>'2A-Buget_cerere'!A16</f>
        <v>3.4</v>
      </c>
      <c r="B17" s="145" t="str">
        <f>'2A-Buget_cerere'!B16</f>
        <v>Consultanta</v>
      </c>
      <c r="C17" s="146">
        <f>'2A-Buget_cerere'!I16</f>
        <v>0</v>
      </c>
      <c r="D17" s="21" t="str">
        <f t="shared" si="2"/>
        <v/>
      </c>
      <c r="E17" s="10">
        <v>0</v>
      </c>
      <c r="F17" s="10">
        <v>0</v>
      </c>
      <c r="G17" s="10">
        <v>0</v>
      </c>
      <c r="H17" s="147"/>
      <c r="I17" s="147"/>
      <c r="J17" s="147"/>
      <c r="K17" s="147"/>
      <c r="L17" s="147"/>
      <c r="M17" s="147"/>
      <c r="N17" s="147"/>
    </row>
    <row r="18" spans="1:14" s="148" customFormat="1" ht="15" x14ac:dyDescent="0.2">
      <c r="A18" s="144" t="str">
        <f>'2A-Buget_cerere'!A17</f>
        <v>3.5</v>
      </c>
      <c r="B18" s="145" t="str">
        <f>'2A-Buget_cerere'!B17</f>
        <v>Asistenta tehnica</v>
      </c>
      <c r="C18" s="146">
        <f>'2A-Buget_cerere'!I17</f>
        <v>0</v>
      </c>
      <c r="D18" s="21" t="str">
        <f t="shared" si="2"/>
        <v/>
      </c>
      <c r="E18" s="10">
        <v>0</v>
      </c>
      <c r="F18" s="10">
        <v>0</v>
      </c>
      <c r="G18" s="10">
        <v>0</v>
      </c>
      <c r="H18" s="147"/>
      <c r="I18" s="147"/>
      <c r="J18" s="147"/>
      <c r="K18" s="147"/>
      <c r="L18" s="147"/>
      <c r="M18" s="147"/>
      <c r="N18" s="147"/>
    </row>
    <row r="19" spans="1:14" s="143" customFormat="1" ht="15" x14ac:dyDescent="0.2">
      <c r="A19" s="140"/>
      <c r="B19" s="149" t="str">
        <f>'2A-Buget_cerere'!B18</f>
        <v> TOTAL CAPITOL 3</v>
      </c>
      <c r="C19" s="146">
        <f>'2A-Buget_cerere'!I18</f>
        <v>0</v>
      </c>
      <c r="D19" s="21" t="str">
        <f>IF(E19+F19+G19&lt;&gt;C19,"Eroare!","")</f>
        <v/>
      </c>
      <c r="E19" s="150">
        <f>SUM(E14:E18)</f>
        <v>0</v>
      </c>
      <c r="F19" s="150">
        <f>SUM(F14:F18)</f>
        <v>0</v>
      </c>
      <c r="G19" s="150">
        <f>SUM(G14:G18)</f>
        <v>0</v>
      </c>
      <c r="H19" s="141"/>
      <c r="I19" s="147"/>
      <c r="J19" s="141"/>
      <c r="K19" s="141"/>
      <c r="L19" s="141"/>
      <c r="M19" s="141"/>
      <c r="N19" s="141"/>
    </row>
    <row r="20" spans="1:14" s="143" customFormat="1" ht="15" x14ac:dyDescent="0.2">
      <c r="A20" s="140" t="str">
        <f>'2A-Buget_cerere'!A19</f>
        <v>CAP. 4</v>
      </c>
      <c r="B20" s="302" t="str">
        <f>'2A-Buget_cerere'!B19</f>
        <v>Cheltuieli pentru investiţia de bază</v>
      </c>
      <c r="C20" s="303"/>
      <c r="D20" s="303"/>
      <c r="E20" s="303"/>
      <c r="F20" s="303"/>
      <c r="G20" s="303"/>
      <c r="H20" s="141"/>
      <c r="I20" s="147"/>
      <c r="J20" s="141"/>
      <c r="K20" s="141"/>
      <c r="L20" s="141"/>
      <c r="M20" s="141"/>
      <c r="N20" s="141"/>
    </row>
    <row r="21" spans="1:14" s="148" customFormat="1" ht="15" x14ac:dyDescent="0.2">
      <c r="A21" s="144" t="str">
        <f>'2A-Buget_cerere'!A20</f>
        <v>4.1</v>
      </c>
      <c r="B21" s="145" t="str">
        <f>'2A-Buget_cerere'!B20</f>
        <v>Construcţii şi instalaţii</v>
      </c>
      <c r="C21" s="146">
        <f>'2A-Buget_cerere'!I20</f>
        <v>0</v>
      </c>
      <c r="D21" s="21" t="str">
        <f t="shared" si="2"/>
        <v/>
      </c>
      <c r="E21" s="10">
        <v>0</v>
      </c>
      <c r="F21" s="10">
        <v>0</v>
      </c>
      <c r="G21" s="10">
        <v>0</v>
      </c>
      <c r="H21" s="147"/>
      <c r="I21" s="147"/>
      <c r="J21" s="147"/>
      <c r="K21" s="147"/>
      <c r="L21" s="147"/>
      <c r="M21" s="147"/>
      <c r="N21" s="147"/>
    </row>
    <row r="22" spans="1:14" s="148" customFormat="1" ht="15" x14ac:dyDescent="0.2">
      <c r="A22" s="144" t="str">
        <f>'2A-Buget_cerere'!A21</f>
        <v>4.2</v>
      </c>
      <c r="B22" s="145" t="str">
        <f>'2A-Buget_cerere'!B21</f>
        <v>Dotări</v>
      </c>
      <c r="C22" s="146">
        <f>'2A-Buget_cerere'!I21</f>
        <v>0</v>
      </c>
      <c r="D22" s="21" t="str">
        <f t="shared" si="2"/>
        <v/>
      </c>
      <c r="E22" s="125">
        <f>E23+E24</f>
        <v>0</v>
      </c>
      <c r="F22" s="125">
        <f t="shared" ref="F22:G22" si="3">F23+F24</f>
        <v>0</v>
      </c>
      <c r="G22" s="125">
        <f t="shared" si="3"/>
        <v>0</v>
      </c>
      <c r="H22" s="147"/>
      <c r="I22" s="147"/>
      <c r="J22" s="147"/>
      <c r="K22" s="147"/>
      <c r="L22" s="147"/>
      <c r="M22" s="147"/>
      <c r="N22" s="147"/>
    </row>
    <row r="23" spans="1:14" s="148" customFormat="1" ht="25.5" x14ac:dyDescent="0.2">
      <c r="A23" s="110" t="s">
        <v>209</v>
      </c>
      <c r="B23" s="82" t="s">
        <v>210</v>
      </c>
      <c r="C23" s="146">
        <f>'2A-Buget_cerere'!I22</f>
        <v>0</v>
      </c>
      <c r="D23" s="21" t="str">
        <f t="shared" si="2"/>
        <v/>
      </c>
      <c r="E23" s="10">
        <v>0</v>
      </c>
      <c r="F23" s="10">
        <v>0</v>
      </c>
      <c r="G23" s="10">
        <v>0</v>
      </c>
      <c r="H23" s="147"/>
      <c r="I23" s="147"/>
      <c r="J23" s="147"/>
      <c r="K23" s="147"/>
      <c r="L23" s="147"/>
      <c r="M23" s="147"/>
      <c r="N23" s="147"/>
    </row>
    <row r="24" spans="1:14" s="148" customFormat="1" ht="25.5" x14ac:dyDescent="0.2">
      <c r="A24" s="110" t="s">
        <v>211</v>
      </c>
      <c r="B24" s="82" t="s">
        <v>212</v>
      </c>
      <c r="C24" s="146">
        <f>'2A-Buget_cerere'!I23</f>
        <v>0</v>
      </c>
      <c r="D24" s="21" t="str">
        <f t="shared" si="2"/>
        <v/>
      </c>
      <c r="E24" s="10">
        <v>0</v>
      </c>
      <c r="F24" s="10">
        <v>0</v>
      </c>
      <c r="G24" s="10">
        <v>0</v>
      </c>
      <c r="H24" s="147"/>
      <c r="I24" s="147"/>
      <c r="J24" s="147"/>
      <c r="K24" s="147"/>
      <c r="L24" s="147"/>
      <c r="M24" s="147"/>
      <c r="N24" s="147"/>
    </row>
    <row r="25" spans="1:14" s="148" customFormat="1" ht="15" x14ac:dyDescent="0.2">
      <c r="A25" s="144" t="str">
        <f>'2A-Buget_cerere'!A24</f>
        <v>4.3</v>
      </c>
      <c r="B25" s="145" t="str">
        <f>'2A-Buget_cerere'!B24</f>
        <v>Active necorporale</v>
      </c>
      <c r="C25" s="146">
        <f>'2A-Buget_cerere'!I24</f>
        <v>0</v>
      </c>
      <c r="D25" s="21" t="str">
        <f t="shared" si="2"/>
        <v/>
      </c>
      <c r="E25" s="10">
        <v>0</v>
      </c>
      <c r="F25" s="10">
        <v>0</v>
      </c>
      <c r="G25" s="10">
        <v>0</v>
      </c>
      <c r="H25" s="147"/>
      <c r="I25" s="147"/>
      <c r="J25" s="147"/>
      <c r="K25" s="147"/>
      <c r="L25" s="147"/>
      <c r="M25" s="147"/>
      <c r="N25" s="147"/>
    </row>
    <row r="26" spans="1:14" s="143" customFormat="1" ht="15" x14ac:dyDescent="0.2">
      <c r="A26" s="140"/>
      <c r="B26" s="149" t="str">
        <f>'2A-Buget_cerere'!B25</f>
        <v>TOTAL CAPITOL 4</v>
      </c>
      <c r="C26" s="146">
        <f>'2A-Buget_cerere'!I25</f>
        <v>0</v>
      </c>
      <c r="D26" s="21" t="str">
        <f t="shared" si="2"/>
        <v/>
      </c>
      <c r="E26" s="150">
        <f>E21+E22+E25</f>
        <v>0</v>
      </c>
      <c r="F26" s="150">
        <f t="shared" ref="F26:G26" si="4">F21+F22+F25</f>
        <v>0</v>
      </c>
      <c r="G26" s="150">
        <f t="shared" si="4"/>
        <v>0</v>
      </c>
      <c r="H26" s="141"/>
      <c r="I26" s="147"/>
      <c r="J26" s="141"/>
      <c r="K26" s="141"/>
      <c r="L26" s="141"/>
      <c r="M26" s="141"/>
      <c r="N26" s="141"/>
    </row>
    <row r="27" spans="1:14" s="143" customFormat="1" ht="15" x14ac:dyDescent="0.2">
      <c r="A27" s="140" t="str">
        <f>'2A-Buget_cerere'!A26</f>
        <v>CAP. 5</v>
      </c>
      <c r="B27" s="302" t="str">
        <f>'2A-Buget_cerere'!B26</f>
        <v>Alte cheltuieli</v>
      </c>
      <c r="C27" s="303"/>
      <c r="D27" s="303"/>
      <c r="E27" s="303"/>
      <c r="F27" s="303"/>
      <c r="G27" s="303"/>
      <c r="H27" s="141"/>
      <c r="I27" s="147"/>
      <c r="J27" s="141"/>
      <c r="K27" s="141"/>
      <c r="L27" s="141"/>
      <c r="M27" s="141"/>
      <c r="N27" s="141"/>
    </row>
    <row r="28" spans="1:14" s="148" customFormat="1" ht="15" x14ac:dyDescent="0.2">
      <c r="A28" s="144" t="str">
        <f>'2A-Buget_cerere'!A27</f>
        <v>5.1</v>
      </c>
      <c r="B28" s="145" t="str">
        <f>'2A-Buget_cerere'!B27</f>
        <v>Organizare de santier</v>
      </c>
      <c r="C28" s="146">
        <f>'2A-Buget_cerere'!I27</f>
        <v>0</v>
      </c>
      <c r="D28" s="21" t="str">
        <f t="shared" si="2"/>
        <v/>
      </c>
      <c r="E28" s="10">
        <v>0</v>
      </c>
      <c r="F28" s="10">
        <v>0</v>
      </c>
      <c r="G28" s="10">
        <v>0</v>
      </c>
      <c r="H28" s="147"/>
      <c r="I28" s="147"/>
      <c r="J28" s="147"/>
      <c r="K28" s="147"/>
      <c r="L28" s="147"/>
      <c r="M28" s="147"/>
      <c r="N28" s="147"/>
    </row>
    <row r="29" spans="1:14" s="143" customFormat="1" ht="15" x14ac:dyDescent="0.2">
      <c r="A29" s="144" t="str">
        <f>'2A-Buget_cerere'!A28</f>
        <v>5.2</v>
      </c>
      <c r="B29" s="145" t="str">
        <f>'2A-Buget_cerere'!B28</f>
        <v>Cheltuieli diverse și neprevăzute</v>
      </c>
      <c r="C29" s="146">
        <f>'2A-Buget_cerere'!I28</f>
        <v>0</v>
      </c>
      <c r="D29" s="21" t="str">
        <f t="shared" si="2"/>
        <v/>
      </c>
      <c r="E29" s="10">
        <v>0</v>
      </c>
      <c r="F29" s="10">
        <v>0</v>
      </c>
      <c r="G29" s="10">
        <v>0</v>
      </c>
      <c r="H29" s="141"/>
      <c r="I29" s="147"/>
      <c r="J29" s="141"/>
      <c r="K29" s="141"/>
      <c r="L29" s="141"/>
      <c r="M29" s="141"/>
      <c r="N29" s="141"/>
    </row>
    <row r="30" spans="1:14" s="143" customFormat="1" ht="15" x14ac:dyDescent="0.2">
      <c r="A30" s="140"/>
      <c r="B30" s="149" t="str">
        <f>'2A-Buget_cerere'!B29</f>
        <v>TOTAL CAPITOL 5</v>
      </c>
      <c r="C30" s="146">
        <f>'2A-Buget_cerere'!I29</f>
        <v>0</v>
      </c>
      <c r="D30" s="21" t="str">
        <f>IF(E30+F30+G30&lt;&gt;C30,"Eroare!","")</f>
        <v/>
      </c>
      <c r="E30" s="150">
        <f>SUM(E28:E29)</f>
        <v>0</v>
      </c>
      <c r="F30" s="150">
        <f>SUM(F28:F29)</f>
        <v>0</v>
      </c>
      <c r="G30" s="150">
        <f>SUM(G28:G29)</f>
        <v>0</v>
      </c>
      <c r="H30" s="141"/>
      <c r="I30" s="147"/>
      <c r="J30" s="141"/>
      <c r="K30" s="141"/>
      <c r="L30" s="141"/>
      <c r="M30" s="141"/>
      <c r="N30" s="141"/>
    </row>
    <row r="31" spans="1:14" s="143" customFormat="1" ht="15" x14ac:dyDescent="0.2">
      <c r="A31" s="140" t="str">
        <f>'2A-Buget_cerere'!A30</f>
        <v>CAP. 6</v>
      </c>
      <c r="B31" s="302" t="str">
        <f>'2A-Buget_cerere'!B30</f>
        <v>Cheltuieli cu activitățile obligatorii de publicitate și informare aferente proiectului</v>
      </c>
      <c r="C31" s="303"/>
      <c r="D31" s="303"/>
      <c r="E31" s="303"/>
      <c r="F31" s="303"/>
      <c r="G31" s="303"/>
      <c r="H31" s="141"/>
      <c r="I31" s="147"/>
      <c r="J31" s="141"/>
      <c r="K31" s="141"/>
      <c r="L31" s="141"/>
      <c r="M31" s="141"/>
      <c r="N31" s="141"/>
    </row>
    <row r="32" spans="1:14" s="143" customFormat="1" ht="25.5" x14ac:dyDescent="0.2">
      <c r="A32" s="144" t="str">
        <f>'2A-Buget_cerere'!A31</f>
        <v>6.1</v>
      </c>
      <c r="B32" s="145" t="str">
        <f>'2A-Buget_cerere'!B31</f>
        <v>Cheltuieli cu activitățile obligatorii de publicitate și informare aferente proiectului</v>
      </c>
      <c r="C32" s="146">
        <f>'2A-Buget_cerere'!I31</f>
        <v>0</v>
      </c>
      <c r="D32" s="21" t="str">
        <f t="shared" si="2"/>
        <v/>
      </c>
      <c r="E32" s="10">
        <v>0</v>
      </c>
      <c r="F32" s="10">
        <v>0</v>
      </c>
      <c r="G32" s="10">
        <v>0</v>
      </c>
      <c r="H32" s="141"/>
      <c r="I32" s="147"/>
      <c r="J32" s="141"/>
      <c r="K32" s="141"/>
      <c r="L32" s="141"/>
      <c r="M32" s="141"/>
      <c r="N32" s="141"/>
    </row>
    <row r="33" spans="1:14" s="143" customFormat="1" ht="15" x14ac:dyDescent="0.2">
      <c r="A33" s="140"/>
      <c r="B33" s="149" t="str">
        <f>'2A-Buget_cerere'!B32</f>
        <v>TOTAL CAPITOL 6</v>
      </c>
      <c r="C33" s="146">
        <f>'2A-Buget_cerere'!I32</f>
        <v>0</v>
      </c>
      <c r="D33" s="21" t="str">
        <f t="shared" si="2"/>
        <v/>
      </c>
      <c r="E33" s="150">
        <f>SUM(E32:E32)</f>
        <v>0</v>
      </c>
      <c r="F33" s="150">
        <f>SUM(F32:F32)</f>
        <v>0</v>
      </c>
      <c r="G33" s="150">
        <f>SUM(G32:G32)</f>
        <v>0</v>
      </c>
      <c r="H33" s="141"/>
      <c r="I33" s="147"/>
      <c r="J33" s="141"/>
      <c r="K33" s="141"/>
      <c r="L33" s="141"/>
      <c r="M33" s="141"/>
      <c r="N33" s="141"/>
    </row>
    <row r="34" spans="1:14" s="143" customFormat="1" ht="15" x14ac:dyDescent="0.2">
      <c r="A34" s="140" t="str">
        <f>'2A-Buget_cerere'!A33</f>
        <v>CAP. 7</v>
      </c>
      <c r="B34" s="302" t="str">
        <f>'2A-Buget_cerere'!B33</f>
        <v xml:space="preserve">Cheltuielile cu activitatea de audit financiar extern </v>
      </c>
      <c r="C34" s="303"/>
      <c r="D34" s="303"/>
      <c r="E34" s="303"/>
      <c r="F34" s="303"/>
      <c r="G34" s="303"/>
      <c r="H34" s="141"/>
      <c r="I34" s="147"/>
      <c r="J34" s="141"/>
      <c r="K34" s="141"/>
      <c r="L34" s="141"/>
      <c r="M34" s="141"/>
      <c r="N34" s="141"/>
    </row>
    <row r="35" spans="1:14" s="143" customFormat="1" ht="15" x14ac:dyDescent="0.2">
      <c r="A35" s="144" t="str">
        <f>'2A-Buget_cerere'!A34</f>
        <v>7.1</v>
      </c>
      <c r="B35" s="145" t="str">
        <f>'2A-Buget_cerere'!B34</f>
        <v xml:space="preserve">Cheltuielile cu activitatea de audit financiar extern </v>
      </c>
      <c r="C35" s="146">
        <f>'2A-Buget_cerere'!I34</f>
        <v>0</v>
      </c>
      <c r="D35" s="21" t="str">
        <f>IF(E35+F35+G35&lt;&gt;C35,"Eroare!","")</f>
        <v/>
      </c>
      <c r="E35" s="10">
        <v>0</v>
      </c>
      <c r="F35" s="10">
        <v>0</v>
      </c>
      <c r="G35" s="10">
        <v>0</v>
      </c>
      <c r="H35" s="141"/>
      <c r="I35" s="147"/>
      <c r="J35" s="141"/>
      <c r="K35" s="141"/>
      <c r="L35" s="141"/>
      <c r="M35" s="141"/>
      <c r="N35" s="141"/>
    </row>
    <row r="36" spans="1:14" s="143" customFormat="1" ht="15" x14ac:dyDescent="0.2">
      <c r="A36" s="144">
        <f>'2A-Buget_cerere'!A35</f>
        <v>0</v>
      </c>
      <c r="B36" s="149" t="str">
        <f>'2A-Buget_cerere'!B35</f>
        <v>TOTAL CAPITOL 7</v>
      </c>
      <c r="C36" s="146">
        <f>'2A-Buget_cerere'!I35</f>
        <v>0</v>
      </c>
      <c r="D36" s="21" t="str">
        <f t="shared" ref="D36:D43" si="5">IF(E36+F36+G36&lt;&gt;C36,"Eroare!","")</f>
        <v/>
      </c>
      <c r="E36" s="150">
        <f>E35</f>
        <v>0</v>
      </c>
      <c r="F36" s="150">
        <f t="shared" ref="F36:G36" si="6">F35</f>
        <v>0</v>
      </c>
      <c r="G36" s="150">
        <f t="shared" si="6"/>
        <v>0</v>
      </c>
      <c r="H36" s="141"/>
      <c r="I36" s="147"/>
      <c r="J36" s="141"/>
      <c r="K36" s="141"/>
      <c r="L36" s="141"/>
      <c r="M36" s="141"/>
      <c r="N36" s="141"/>
    </row>
    <row r="37" spans="1:14" s="83" customFormat="1" ht="15" x14ac:dyDescent="0.2">
      <c r="A37" s="140" t="str">
        <f>'2A-Buget_cerere'!A36</f>
        <v>CAP. 8</v>
      </c>
      <c r="B37" s="239" t="s">
        <v>374</v>
      </c>
      <c r="C37" s="146"/>
      <c r="D37" s="21"/>
      <c r="E37" s="116"/>
      <c r="F37" s="116"/>
      <c r="G37" s="116"/>
      <c r="H37" s="241"/>
    </row>
    <row r="38" spans="1:14" s="83" customFormat="1" ht="24.75" customHeight="1" x14ac:dyDescent="0.2">
      <c r="A38" s="144" t="str">
        <f>'2A-Buget_cerere'!A37</f>
        <v>8.1</v>
      </c>
      <c r="B38" s="144" t="str">
        <f>'2A-Buget_cerere'!B37</f>
        <v xml:space="preserve">Cheltuieli cu activități de de dezvoltare experimentală /activităţi de inovare
</v>
      </c>
      <c r="C38" s="146">
        <f>'2A-Buget_cerere'!I37</f>
        <v>0</v>
      </c>
      <c r="D38" s="21" t="str">
        <f t="shared" si="5"/>
        <v/>
      </c>
      <c r="E38" s="10">
        <v>0</v>
      </c>
      <c r="F38" s="10">
        <v>0</v>
      </c>
      <c r="G38" s="10">
        <v>0</v>
      </c>
      <c r="H38" s="242"/>
    </row>
    <row r="39" spans="1:14" s="83" customFormat="1" ht="15" x14ac:dyDescent="0.2">
      <c r="A39" s="144" t="str">
        <f>'2A-Buget_cerere'!A38</f>
        <v>8.2</v>
      </c>
      <c r="B39" s="144" t="str">
        <f>'2A-Buget_cerere'!B38</f>
        <v>Cheltuieli cu activități de realizare a produsului (bun sau serviciu) sau procesului</v>
      </c>
      <c r="C39" s="146">
        <f>'2A-Buget_cerere'!I38</f>
        <v>0</v>
      </c>
      <c r="D39" s="21" t="str">
        <f t="shared" si="5"/>
        <v/>
      </c>
      <c r="E39" s="10">
        <v>0</v>
      </c>
      <c r="F39" s="10">
        <v>0</v>
      </c>
      <c r="G39" s="10">
        <v>0</v>
      </c>
      <c r="H39" s="242"/>
    </row>
    <row r="40" spans="1:14" s="83" customFormat="1" ht="15" x14ac:dyDescent="0.2">
      <c r="A40" s="144" t="str">
        <f>'2A-Buget_cerere'!A39</f>
        <v>8.3</v>
      </c>
      <c r="B40" s="144" t="str">
        <f>'2A-Buget_cerere'!B39</f>
        <v xml:space="preserve">Cheltuieli cu activitatea de introducere în circuitul economic a
produsului (bun sau serviciu) sau procesului
</v>
      </c>
      <c r="C40" s="146">
        <f>'2A-Buget_cerere'!I39</f>
        <v>0</v>
      </c>
      <c r="D40" s="21" t="str">
        <f t="shared" si="5"/>
        <v/>
      </c>
      <c r="E40" s="10">
        <v>0</v>
      </c>
      <c r="F40" s="10">
        <v>0</v>
      </c>
      <c r="G40" s="10">
        <v>0</v>
      </c>
      <c r="H40" s="242"/>
    </row>
    <row r="41" spans="1:14" s="83" customFormat="1" ht="15" x14ac:dyDescent="0.2">
      <c r="A41" s="144" t="str">
        <f>'2A-Buget_cerere'!A40</f>
        <v>8.4</v>
      </c>
      <c r="B41" s="144" t="str">
        <f>'2A-Buget_cerere'!B40</f>
        <v>Cheltuieli cu activități de internaţionalizare</v>
      </c>
      <c r="C41" s="146">
        <f>'2A-Buget_cerere'!I40</f>
        <v>0</v>
      </c>
      <c r="D41" s="21" t="str">
        <f t="shared" si="5"/>
        <v/>
      </c>
      <c r="E41" s="10">
        <v>0</v>
      </c>
      <c r="F41" s="10">
        <v>0</v>
      </c>
      <c r="G41" s="10">
        <v>0</v>
      </c>
      <c r="H41" s="242"/>
    </row>
    <row r="42" spans="1:14" s="83" customFormat="1" ht="15" x14ac:dyDescent="0.2">
      <c r="A42" s="106"/>
      <c r="B42" s="111" t="s">
        <v>377</v>
      </c>
      <c r="C42" s="116">
        <f>SUM(C38:C41)</f>
        <v>0</v>
      </c>
      <c r="D42" s="21" t="str">
        <f t="shared" si="5"/>
        <v/>
      </c>
      <c r="E42" s="116">
        <f>SUM(E38:E41)</f>
        <v>0</v>
      </c>
      <c r="F42" s="116">
        <f t="shared" ref="F42:G42" si="7">SUM(F38:F41)</f>
        <v>0</v>
      </c>
      <c r="G42" s="116">
        <f t="shared" si="7"/>
        <v>0</v>
      </c>
      <c r="H42" s="241"/>
    </row>
    <row r="43" spans="1:14" s="156" customFormat="1" ht="16.5" x14ac:dyDescent="0.2">
      <c r="A43" s="154"/>
      <c r="B43" s="155" t="str">
        <f>'2A-Buget_cerere'!B42</f>
        <v>TOTAL GENERAL</v>
      </c>
      <c r="C43" s="146">
        <f>'2A-Buget_cerere'!I42</f>
        <v>0</v>
      </c>
      <c r="D43" s="21" t="str">
        <f t="shared" si="5"/>
        <v/>
      </c>
      <c r="E43" s="150">
        <f>E9+E12+E19+E26+E30+E33+E36+E42</f>
        <v>0</v>
      </c>
      <c r="F43" s="150">
        <f t="shared" ref="F43:G43" si="8">F9+F12+F19+F26+F30+F33+F36+F42</f>
        <v>0</v>
      </c>
      <c r="G43" s="150">
        <f t="shared" si="8"/>
        <v>0</v>
      </c>
      <c r="H43" s="141"/>
      <c r="I43" s="147"/>
      <c r="J43" s="141"/>
      <c r="K43" s="141"/>
      <c r="L43" s="141"/>
      <c r="M43" s="141"/>
      <c r="N43" s="141"/>
    </row>
    <row r="44" spans="1:14" s="161" customFormat="1" x14ac:dyDescent="0.2">
      <c r="A44" s="157"/>
      <c r="B44" s="158"/>
      <c r="C44" s="159"/>
      <c r="D44" s="160"/>
      <c r="E44" s="133"/>
      <c r="F44" s="133"/>
      <c r="G44" s="133"/>
      <c r="H44" s="147"/>
      <c r="I44" s="147"/>
      <c r="J44" s="147"/>
      <c r="K44" s="147"/>
      <c r="L44" s="147"/>
      <c r="M44" s="147"/>
      <c r="N44" s="147"/>
    </row>
    <row r="45" spans="1:14" s="161" customFormat="1" x14ac:dyDescent="0.2">
      <c r="A45" s="157"/>
      <c r="B45" s="162"/>
      <c r="C45" s="159"/>
      <c r="D45" s="160"/>
      <c r="E45" s="133"/>
      <c r="F45" s="133"/>
      <c r="G45" s="133"/>
      <c r="H45" s="147"/>
      <c r="I45" s="147"/>
      <c r="J45" s="147"/>
      <c r="K45" s="147"/>
      <c r="L45" s="147"/>
      <c r="M45" s="147"/>
      <c r="N45" s="147"/>
    </row>
    <row r="46" spans="1:14" s="163" customFormat="1" x14ac:dyDescent="0.2">
      <c r="A46" s="309" t="s">
        <v>290</v>
      </c>
      <c r="B46" s="309"/>
      <c r="C46" s="300" t="s">
        <v>271</v>
      </c>
      <c r="D46" s="301" t="s">
        <v>272</v>
      </c>
      <c r="E46" s="310" t="s">
        <v>155</v>
      </c>
      <c r="F46" s="310"/>
      <c r="G46" s="310"/>
      <c r="H46" s="129"/>
      <c r="I46" s="147"/>
      <c r="J46" s="129"/>
      <c r="K46" s="129"/>
      <c r="L46" s="129"/>
      <c r="M46" s="129"/>
      <c r="N46" s="129"/>
    </row>
    <row r="47" spans="1:14" s="164" customFormat="1" x14ac:dyDescent="0.2">
      <c r="A47" s="309"/>
      <c r="B47" s="309"/>
      <c r="C47" s="300"/>
      <c r="D47" s="301"/>
      <c r="E47" s="135" t="s">
        <v>152</v>
      </c>
      <c r="F47" s="135" t="s">
        <v>153</v>
      </c>
      <c r="G47" s="135" t="s">
        <v>154</v>
      </c>
      <c r="H47" s="136"/>
      <c r="I47" s="147"/>
      <c r="J47" s="136"/>
      <c r="K47" s="136"/>
      <c r="L47" s="138"/>
      <c r="M47" s="136"/>
      <c r="N47" s="136"/>
    </row>
    <row r="48" spans="1:14" s="168" customFormat="1" x14ac:dyDescent="0.2">
      <c r="A48" s="311" t="s">
        <v>273</v>
      </c>
      <c r="B48" s="311"/>
      <c r="C48" s="165">
        <f>'2A-Buget_cerere'!C46</f>
        <v>0</v>
      </c>
      <c r="D48" s="21" t="str">
        <f>IF(E48+F48+G48&lt;&gt;C48,"Eroare!","")</f>
        <v/>
      </c>
      <c r="E48" s="17">
        <f>E43</f>
        <v>0</v>
      </c>
      <c r="F48" s="17">
        <f>F43</f>
        <v>0</v>
      </c>
      <c r="G48" s="17">
        <f>G43</f>
        <v>0</v>
      </c>
      <c r="H48" s="166"/>
      <c r="I48" s="147"/>
      <c r="J48" s="166"/>
      <c r="K48" s="166"/>
      <c r="L48" s="167"/>
      <c r="M48" s="166"/>
      <c r="N48" s="166"/>
    </row>
    <row r="49" spans="1:14" s="168" customFormat="1" x14ac:dyDescent="0.2">
      <c r="A49" s="311" t="s">
        <v>274</v>
      </c>
      <c r="B49" s="311"/>
      <c r="C49" s="165">
        <f>'2A-Buget_cerere'!C49</f>
        <v>0</v>
      </c>
      <c r="D49" s="21" t="str">
        <f>IF(E49+F49+G49&lt;&gt;C49,"Eroare!","")</f>
        <v/>
      </c>
      <c r="E49" s="17">
        <f>SUM(E50:E51)</f>
        <v>0</v>
      </c>
      <c r="F49" s="17">
        <f t="shared" ref="F49:G49" si="9">SUM(F50:F51)</f>
        <v>0</v>
      </c>
      <c r="G49" s="17">
        <f t="shared" si="9"/>
        <v>0</v>
      </c>
      <c r="H49" s="166"/>
      <c r="I49" s="147"/>
      <c r="J49" s="166"/>
      <c r="K49" s="166"/>
      <c r="L49" s="166"/>
      <c r="M49" s="166"/>
      <c r="N49" s="166"/>
    </row>
    <row r="50" spans="1:14" s="164" customFormat="1" x14ac:dyDescent="0.2">
      <c r="A50" s="312" t="s">
        <v>291</v>
      </c>
      <c r="B50" s="312"/>
      <c r="C50" s="165"/>
      <c r="D50" s="21"/>
      <c r="E50" s="10">
        <v>0</v>
      </c>
      <c r="F50" s="10">
        <v>0</v>
      </c>
      <c r="G50" s="10">
        <v>0</v>
      </c>
      <c r="H50" s="136"/>
      <c r="I50" s="147"/>
      <c r="J50" s="136"/>
      <c r="K50" s="136"/>
      <c r="L50" s="138"/>
      <c r="M50" s="136"/>
      <c r="N50" s="136"/>
    </row>
    <row r="51" spans="1:14" s="164" customFormat="1" x14ac:dyDescent="0.2">
      <c r="A51" s="312" t="s">
        <v>292</v>
      </c>
      <c r="B51" s="312"/>
      <c r="C51" s="165"/>
      <c r="D51" s="21"/>
      <c r="E51" s="10">
        <v>0</v>
      </c>
      <c r="F51" s="10">
        <v>0</v>
      </c>
      <c r="G51" s="10">
        <v>0</v>
      </c>
      <c r="H51" s="136"/>
      <c r="I51" s="147"/>
      <c r="J51" s="136"/>
      <c r="K51" s="136"/>
      <c r="L51" s="138"/>
      <c r="M51" s="136"/>
      <c r="N51" s="136"/>
    </row>
    <row r="52" spans="1:14" s="168" customFormat="1" x14ac:dyDescent="0.2">
      <c r="A52" s="311" t="str">
        <f>'2A-Buget_cerere'!B52</f>
        <v>Finanțarea nerambursabilă totală solicitată</v>
      </c>
      <c r="B52" s="311"/>
      <c r="C52" s="165">
        <f>'2A-Buget_cerere'!C52</f>
        <v>0</v>
      </c>
      <c r="D52" s="21" t="str">
        <f>IF(E52+F52+G52&lt;&gt;C52,"Eroare!","")</f>
        <v/>
      </c>
      <c r="E52" s="10">
        <v>0</v>
      </c>
      <c r="F52" s="10">
        <v>0</v>
      </c>
      <c r="G52" s="10">
        <v>0</v>
      </c>
      <c r="H52" s="166"/>
      <c r="I52" s="147"/>
      <c r="J52" s="166"/>
      <c r="K52" s="166"/>
      <c r="L52" s="167"/>
      <c r="M52" s="166"/>
      <c r="N52" s="166"/>
    </row>
    <row r="53" spans="1:14" s="171" customFormat="1" ht="15" x14ac:dyDescent="0.2">
      <c r="A53" s="169"/>
      <c r="B53" s="170"/>
      <c r="C53" s="159"/>
      <c r="D53" s="160"/>
      <c r="E53" s="133"/>
      <c r="F53" s="133"/>
      <c r="G53" s="133"/>
      <c r="H53" s="166"/>
      <c r="I53" s="147"/>
      <c r="J53" s="166"/>
      <c r="K53" s="166"/>
      <c r="L53" s="167"/>
      <c r="M53" s="166"/>
      <c r="N53" s="166"/>
    </row>
    <row r="54" spans="1:14" s="171" customFormat="1" ht="15" x14ac:dyDescent="0.2">
      <c r="A54" s="169"/>
      <c r="B54" s="172"/>
      <c r="C54" s="159"/>
      <c r="D54" s="160"/>
      <c r="E54" s="133"/>
      <c r="F54" s="133"/>
      <c r="G54" s="133"/>
      <c r="H54" s="166"/>
      <c r="I54" s="166"/>
      <c r="J54" s="166"/>
      <c r="K54" s="166"/>
      <c r="L54" s="167"/>
      <c r="M54" s="166"/>
      <c r="N54" s="166"/>
    </row>
    <row r="55" spans="1:14" s="139" customFormat="1" ht="15" x14ac:dyDescent="0.2">
      <c r="A55" s="173"/>
      <c r="B55" s="174"/>
      <c r="C55" s="159"/>
      <c r="D55" s="160"/>
      <c r="E55" s="133"/>
      <c r="F55" s="133"/>
      <c r="G55" s="133"/>
      <c r="H55" s="136"/>
      <c r="I55" s="136"/>
      <c r="J55" s="136"/>
      <c r="K55" s="136"/>
      <c r="L55" s="138"/>
      <c r="M55" s="136"/>
      <c r="N55" s="136"/>
    </row>
    <row r="56" spans="1:14" s="139" customFormat="1" ht="15" x14ac:dyDescent="0.2">
      <c r="A56" s="173"/>
      <c r="B56" s="174"/>
      <c r="C56" s="159"/>
      <c r="D56" s="160"/>
      <c r="E56" s="133"/>
      <c r="F56" s="133"/>
      <c r="G56" s="133"/>
      <c r="H56" s="136"/>
      <c r="I56" s="136"/>
      <c r="J56" s="136"/>
      <c r="K56" s="136"/>
      <c r="L56" s="138"/>
      <c r="M56" s="136"/>
      <c r="N56" s="136"/>
    </row>
    <row r="57" spans="1:14" s="139" customFormat="1" ht="15" x14ac:dyDescent="0.2">
      <c r="A57" s="173"/>
      <c r="B57" s="174"/>
      <c r="C57" s="159"/>
      <c r="D57" s="160"/>
      <c r="E57" s="133"/>
      <c r="F57" s="133"/>
      <c r="G57" s="133"/>
      <c r="H57" s="136"/>
      <c r="I57" s="136"/>
      <c r="J57" s="136"/>
      <c r="K57" s="136"/>
      <c r="L57" s="138"/>
      <c r="M57" s="136"/>
      <c r="N57" s="136"/>
    </row>
    <row r="58" spans="1:14" s="139" customFormat="1" ht="15" x14ac:dyDescent="0.2">
      <c r="A58" s="173"/>
      <c r="B58" s="174"/>
      <c r="C58" s="159"/>
      <c r="D58" s="160"/>
      <c r="E58" s="133"/>
      <c r="F58" s="133"/>
      <c r="G58" s="133"/>
      <c r="H58" s="136"/>
      <c r="I58" s="136"/>
      <c r="J58" s="136"/>
      <c r="K58" s="136"/>
      <c r="L58" s="138"/>
      <c r="M58" s="136"/>
      <c r="N58" s="136"/>
    </row>
    <row r="59" spans="1:14" s="139" customFormat="1" ht="15" x14ac:dyDescent="0.2">
      <c r="A59" s="173"/>
      <c r="B59" s="174"/>
      <c r="C59" s="159"/>
      <c r="D59" s="160"/>
      <c r="E59" s="133"/>
      <c r="F59" s="133"/>
      <c r="G59" s="133"/>
      <c r="H59" s="136"/>
      <c r="I59" s="136"/>
      <c r="J59" s="136"/>
      <c r="K59" s="136"/>
      <c r="L59" s="138"/>
      <c r="M59" s="136"/>
      <c r="N59" s="136"/>
    </row>
    <row r="60" spans="1:14" s="139" customFormat="1" ht="15" x14ac:dyDescent="0.2">
      <c r="A60" s="173"/>
      <c r="B60" s="174"/>
      <c r="C60" s="159"/>
      <c r="D60" s="160"/>
      <c r="E60" s="133"/>
      <c r="F60" s="133"/>
      <c r="G60" s="133"/>
      <c r="H60" s="136"/>
      <c r="I60" s="136"/>
      <c r="J60" s="136"/>
      <c r="K60" s="136"/>
      <c r="L60" s="138"/>
      <c r="M60" s="136"/>
      <c r="N60" s="136"/>
    </row>
    <row r="61" spans="1:14" s="139" customFormat="1" ht="15" x14ac:dyDescent="0.2">
      <c r="A61" s="173"/>
      <c r="B61" s="174"/>
      <c r="C61" s="159"/>
      <c r="D61" s="160"/>
      <c r="E61" s="133"/>
      <c r="F61" s="133"/>
      <c r="G61" s="133"/>
      <c r="H61" s="136"/>
      <c r="I61" s="136"/>
      <c r="J61" s="136"/>
      <c r="K61" s="136"/>
      <c r="L61" s="138"/>
      <c r="M61" s="136"/>
      <c r="N61" s="136"/>
    </row>
    <row r="62" spans="1:14" s="139" customFormat="1" ht="15" x14ac:dyDescent="0.2">
      <c r="A62" s="173"/>
      <c r="B62" s="174"/>
      <c r="C62" s="159"/>
      <c r="D62" s="160"/>
      <c r="E62" s="133"/>
      <c r="F62" s="133"/>
      <c r="G62" s="133"/>
      <c r="H62" s="136"/>
      <c r="I62" s="136"/>
      <c r="J62" s="136"/>
      <c r="K62" s="136"/>
      <c r="L62" s="138"/>
      <c r="M62" s="136"/>
      <c r="N62" s="136"/>
    </row>
    <row r="63" spans="1:14" s="139" customFormat="1" ht="15" x14ac:dyDescent="0.2">
      <c r="A63" s="173"/>
      <c r="B63" s="174"/>
      <c r="C63" s="159"/>
      <c r="D63" s="160"/>
      <c r="E63" s="133"/>
      <c r="F63" s="133"/>
      <c r="G63" s="133"/>
      <c r="H63" s="136"/>
      <c r="I63" s="136"/>
      <c r="J63" s="136"/>
      <c r="K63" s="136"/>
      <c r="L63" s="138"/>
      <c r="M63" s="136"/>
      <c r="N63" s="136"/>
    </row>
    <row r="64" spans="1:14" s="139" customFormat="1" ht="15" x14ac:dyDescent="0.2">
      <c r="A64" s="173"/>
      <c r="B64" s="174"/>
      <c r="C64" s="159"/>
      <c r="D64" s="160"/>
      <c r="E64" s="133"/>
      <c r="F64" s="133"/>
      <c r="G64" s="133"/>
      <c r="H64" s="136"/>
      <c r="I64" s="136"/>
      <c r="J64" s="136"/>
      <c r="K64" s="136"/>
      <c r="L64" s="138"/>
      <c r="M64" s="136"/>
      <c r="N64" s="136"/>
    </row>
    <row r="65" spans="1:14" s="139" customFormat="1" ht="15" x14ac:dyDescent="0.2">
      <c r="A65" s="173"/>
      <c r="B65" s="174"/>
      <c r="C65" s="159"/>
      <c r="D65" s="160"/>
      <c r="E65" s="133"/>
      <c r="F65" s="133"/>
      <c r="G65" s="133"/>
      <c r="H65" s="136"/>
      <c r="I65" s="136"/>
      <c r="J65" s="136"/>
      <c r="K65" s="136"/>
      <c r="L65" s="138"/>
      <c r="M65" s="136"/>
      <c r="N65" s="136"/>
    </row>
    <row r="66" spans="1:14" s="139" customFormat="1" ht="15" x14ac:dyDescent="0.2">
      <c r="A66" s="173"/>
      <c r="B66" s="174"/>
      <c r="C66" s="159"/>
      <c r="D66" s="160"/>
      <c r="E66" s="133"/>
      <c r="F66" s="133"/>
      <c r="G66" s="133"/>
      <c r="H66" s="136"/>
      <c r="I66" s="136"/>
      <c r="J66" s="136"/>
      <c r="K66" s="136"/>
      <c r="L66" s="138"/>
      <c r="M66" s="136"/>
      <c r="N66" s="136"/>
    </row>
  </sheetData>
  <sheetProtection password="9F67" sheet="1" objects="1" scenarios="1" formatColumns="0"/>
  <mergeCells count="24">
    <mergeCell ref="B13:G13"/>
    <mergeCell ref="B34:G34"/>
    <mergeCell ref="B31:G31"/>
    <mergeCell ref="A52:B52"/>
    <mergeCell ref="A51:B51"/>
    <mergeCell ref="A50:B50"/>
    <mergeCell ref="A49:B49"/>
    <mergeCell ref="A48:B48"/>
    <mergeCell ref="A1:G1"/>
    <mergeCell ref="A2:G2"/>
    <mergeCell ref="A4:A5"/>
    <mergeCell ref="C46:C47"/>
    <mergeCell ref="D46:D47"/>
    <mergeCell ref="B10:G10"/>
    <mergeCell ref="B3:C3"/>
    <mergeCell ref="E4:G4"/>
    <mergeCell ref="B6:G6"/>
    <mergeCell ref="B4:B5"/>
    <mergeCell ref="C4:C5"/>
    <mergeCell ref="D4:D5"/>
    <mergeCell ref="A46:B47"/>
    <mergeCell ref="E46:G46"/>
    <mergeCell ref="B27:G27"/>
    <mergeCell ref="B20:G20"/>
  </mergeCells>
  <conditionalFormatting sqref="C54:G54">
    <cfRule type="containsText" dxfId="2" priority="16" operator="containsText" text="nu">
      <formula>NOT(ISERROR(SEARCH("nu",C54)))</formula>
    </cfRule>
  </conditionalFormatting>
  <conditionalFormatting sqref="C54:G54">
    <cfRule type="containsText" dxfId="1" priority="10" operator="containsText" text="NU">
      <formula>NOT(ISERROR(SEARCH("NU",C54)))</formula>
    </cfRule>
    <cfRule type="containsText" dxfId="0" priority="11" operator="containsText" text="DA">
      <formula>NOT(ISERROR(SEARCH("DA",C54)))</formula>
    </cfRule>
  </conditionalFormatting>
  <pageMargins left="0.70866141732283472" right="0.70866141732283472" top="0.55118110236220474" bottom="0.90625" header="0.31496062992125984" footer="0.31496062992125984"/>
  <pageSetup paperSize="9" fitToHeight="0" orientation="landscape" blackAndWhite="1" r:id="rId1"/>
  <headerFooter>
    <oddFooter>&amp;RPagina _____ din _____</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1A-Bilant</vt:lpstr>
      <vt:lpstr>1B-ContPP</vt:lpstr>
      <vt:lpstr>1C-Analiza_fin_extinsa</vt:lpstr>
      <vt:lpstr>1D-Analiza_fin_indicatori</vt:lpstr>
      <vt:lpstr>1E-Intreprindere_in_dificultate</vt:lpstr>
      <vt:lpstr>2A-Buget_cerere</vt:lpstr>
      <vt:lpstr>2B-Investitie</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dc:creator>
  <cp:lastModifiedBy>Lucia Brabete</cp:lastModifiedBy>
  <cp:lastPrinted>2016-10-20T09:21:11Z</cp:lastPrinted>
  <dcterms:created xsi:type="dcterms:W3CDTF">2015-08-05T10:46:20Z</dcterms:created>
  <dcterms:modified xsi:type="dcterms:W3CDTF">2017-04-26T10:09:59Z</dcterms:modified>
</cp:coreProperties>
</file>